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0\jednorazówka powtórka 5_20\2.SIWZ\"/>
    </mc:Choice>
  </mc:AlternateContent>
  <bookViews>
    <workbookView xWindow="0" yWindow="0" windowWidth="19200" windowHeight="11595" tabRatio="652" firstSheet="45" activeTab="51"/>
  </bookViews>
  <sheets>
    <sheet name="Zad.9" sheetId="1" r:id="rId1"/>
    <sheet name="Zad.10" sheetId="2" r:id="rId2"/>
    <sheet name="zad.14" sheetId="3" r:id="rId3"/>
    <sheet name="Zad.25" sheetId="4" r:id="rId4"/>
    <sheet name="Zad.34" sheetId="5" r:id="rId5"/>
    <sheet name="Zad.39" sheetId="6" r:id="rId6"/>
    <sheet name="Zad. 54" sheetId="7" r:id="rId7"/>
    <sheet name="Zad.60" sheetId="9" r:id="rId8"/>
    <sheet name="Zad.59" sheetId="8" r:id="rId9"/>
    <sheet name="Zad. 61" sheetId="10" r:id="rId10"/>
    <sheet name="Zad.65" sheetId="11" r:id="rId11"/>
    <sheet name="Zad.70" sheetId="12" r:id="rId12"/>
    <sheet name="Zad.73" sheetId="13" r:id="rId13"/>
    <sheet name="Zad.79" sheetId="14" r:id="rId14"/>
    <sheet name="Zad.85" sheetId="15" r:id="rId15"/>
    <sheet name="Zad.86" sheetId="16" r:id="rId16"/>
    <sheet name="Zad.89" sheetId="17" r:id="rId17"/>
    <sheet name="Zad.90" sheetId="18" r:id="rId18"/>
    <sheet name="Zad.92" sheetId="19" r:id="rId19"/>
    <sheet name="Zad.93" sheetId="20" r:id="rId20"/>
    <sheet name="Zad.95" sheetId="21" r:id="rId21"/>
    <sheet name="Zad.99" sheetId="22" r:id="rId22"/>
    <sheet name="Zad.100" sheetId="23" r:id="rId23"/>
    <sheet name="Zad.102" sheetId="24" r:id="rId24"/>
    <sheet name="Zad.103" sheetId="25" r:id="rId25"/>
    <sheet name="Zad.106" sheetId="26" r:id="rId26"/>
    <sheet name="Zad.108" sheetId="27" r:id="rId27"/>
    <sheet name="Zad.110" sheetId="28" r:id="rId28"/>
    <sheet name="Zad. 111" sheetId="29" r:id="rId29"/>
    <sheet name="Zad.112" sheetId="30" r:id="rId30"/>
    <sheet name="Zad.113" sheetId="31" r:id="rId31"/>
    <sheet name="Zad.114" sheetId="32" r:id="rId32"/>
    <sheet name="Zad.115" sheetId="33" r:id="rId33"/>
    <sheet name="Zad. 116" sheetId="34" r:id="rId34"/>
    <sheet name="Zad. 120" sheetId="35" r:id="rId35"/>
    <sheet name="Zad. 121" sheetId="36" r:id="rId36"/>
    <sheet name="Zad. 122" sheetId="37" r:id="rId37"/>
    <sheet name="Zad. 123" sheetId="38" r:id="rId38"/>
    <sheet name="Zad. 124" sheetId="39" r:id="rId39"/>
    <sheet name="Zad. 125" sheetId="40" r:id="rId40"/>
    <sheet name="Zad. 126" sheetId="41" r:id="rId41"/>
    <sheet name="Zad. 127" sheetId="42" r:id="rId42"/>
    <sheet name="Zad. 128" sheetId="43" r:id="rId43"/>
    <sheet name="Zad. 129" sheetId="44" r:id="rId44"/>
    <sheet name="Zad. 130" sheetId="45" r:id="rId45"/>
    <sheet name="Zad. 131" sheetId="46" r:id="rId46"/>
    <sheet name="Zad. 132" sheetId="47" r:id="rId47"/>
    <sheet name="Zad. 133" sheetId="48" r:id="rId48"/>
    <sheet name="Zad. 134" sheetId="49" r:id="rId49"/>
    <sheet name="zad.135" sheetId="55" r:id="rId50"/>
    <sheet name="zad. 1A" sheetId="50" r:id="rId51"/>
    <sheet name="zad 2A" sheetId="51" r:id="rId52"/>
    <sheet name="Zestawienie" sheetId="52" state="hidden" r:id="rId53"/>
  </sheets>
  <definedNames>
    <definedName name="_xlnm.Print_Area" localSheetId="29">Zad.112!$A$1:$J$12</definedName>
    <definedName name="_xlnm.Print_Area" localSheetId="13">Zad.79!$A$1:$J$11</definedName>
    <definedName name="_xlnm.Print_Area" localSheetId="52">Zestawienie!$A$1:$D$54</definedName>
    <definedName name="Print_Area_0" localSheetId="13">Zad.79!$A$1:$J$11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6" i="55" l="1"/>
  <c r="D51" i="52" s="1"/>
  <c r="F51" i="52" s="1"/>
  <c r="F6" i="55" l="1"/>
  <c r="C51" i="52" s="1"/>
  <c r="E51" i="52" l="1"/>
  <c r="G51" i="52"/>
  <c r="D52" i="52"/>
  <c r="F52" i="52" s="1"/>
  <c r="C52" i="52"/>
  <c r="D44" i="52"/>
  <c r="F44" i="52" s="1"/>
  <c r="C44" i="52"/>
  <c r="C41" i="52"/>
  <c r="C37" i="52"/>
  <c r="F8" i="51"/>
  <c r="C53" i="52" s="1"/>
  <c r="I8" i="51"/>
  <c r="D53" i="52" s="1"/>
  <c r="F53" i="52" s="1"/>
  <c r="I28" i="50"/>
  <c r="F28" i="50"/>
  <c r="I14" i="48"/>
  <c r="D49" i="52" s="1"/>
  <c r="F49" i="52" s="1"/>
  <c r="F14" i="48"/>
  <c r="C49" i="52" s="1"/>
  <c r="F12" i="47"/>
  <c r="C48" i="52" s="1"/>
  <c r="I8" i="46"/>
  <c r="D47" i="52" s="1"/>
  <c r="F47" i="52" s="1"/>
  <c r="F8" i="46"/>
  <c r="C47" i="52" s="1"/>
  <c r="H7" i="43"/>
  <c r="F7" i="43"/>
  <c r="I7" i="40"/>
  <c r="D41" i="52" s="1"/>
  <c r="F41" i="52" s="1"/>
  <c r="F7" i="40"/>
  <c r="I8" i="39"/>
  <c r="D40" i="52" s="1"/>
  <c r="F40" i="52" s="1"/>
  <c r="F8" i="39"/>
  <c r="C40" i="52" s="1"/>
  <c r="I12" i="38"/>
  <c r="F12" i="38"/>
  <c r="F8" i="37"/>
  <c r="C38" i="52" s="1"/>
  <c r="F11" i="36"/>
  <c r="I11" i="36"/>
  <c r="D37" i="52" s="1"/>
  <c r="F37" i="52" s="1"/>
  <c r="H8" i="35"/>
  <c r="F8" i="35"/>
  <c r="I8" i="30"/>
  <c r="F6" i="28"/>
  <c r="I6" i="28"/>
  <c r="I11" i="27"/>
  <c r="F11" i="27"/>
  <c r="I7" i="8"/>
  <c r="F7" i="8"/>
  <c r="I8" i="7"/>
  <c r="F8" i="7"/>
  <c r="I18" i="6"/>
  <c r="F18" i="6"/>
  <c r="I6" i="5"/>
  <c r="F6" i="5"/>
  <c r="F6" i="4"/>
  <c r="I9" i="3"/>
  <c r="F9" i="3"/>
  <c r="I9" i="1"/>
  <c r="F9" i="1"/>
  <c r="G52" i="52" l="1"/>
  <c r="E52" i="52"/>
  <c r="G37" i="52"/>
  <c r="E37" i="52"/>
  <c r="E40" i="52"/>
  <c r="G40" i="52"/>
  <c r="G48" i="52"/>
  <c r="E48" i="52"/>
  <c r="E50" i="52"/>
  <c r="E49" i="52"/>
  <c r="G49" i="52"/>
  <c r="E53" i="52"/>
  <c r="G53" i="52"/>
  <c r="E47" i="52"/>
  <c r="G47" i="52"/>
  <c r="E44" i="52"/>
  <c r="G44" i="52"/>
  <c r="E41" i="52"/>
  <c r="G41" i="52"/>
  <c r="E38" i="52"/>
  <c r="G38" i="52"/>
  <c r="I10" i="49"/>
  <c r="D50" i="52" s="1"/>
  <c r="F50" i="52" s="1"/>
  <c r="F10" i="49"/>
  <c r="C50" i="52" s="1"/>
  <c r="G50" i="52" s="1"/>
  <c r="I12" i="47"/>
  <c r="D48" i="52" s="1"/>
  <c r="F48" i="52" s="1"/>
  <c r="I8" i="37"/>
  <c r="D38" i="52" s="1"/>
  <c r="F38" i="52" s="1"/>
  <c r="F7" i="47" l="1"/>
  <c r="I7" i="47" s="1"/>
  <c r="I6" i="45"/>
  <c r="D46" i="52" s="1"/>
  <c r="F46" i="52" s="1"/>
  <c r="F6" i="45"/>
  <c r="C46" i="52" s="1"/>
  <c r="I6" i="44"/>
  <c r="D45" i="52" s="1"/>
  <c r="F45" i="52" s="1"/>
  <c r="F6" i="44"/>
  <c r="C45" i="52" s="1"/>
  <c r="I6" i="42"/>
  <c r="D43" i="52" s="1"/>
  <c r="F43" i="52" s="1"/>
  <c r="F6" i="42"/>
  <c r="C43" i="52" s="1"/>
  <c r="I6" i="41"/>
  <c r="D42" i="52" s="1"/>
  <c r="F42" i="52" s="1"/>
  <c r="F6" i="41"/>
  <c r="C42" i="52" s="1"/>
  <c r="D39" i="52"/>
  <c r="F39" i="52" s="1"/>
  <c r="C39" i="52"/>
  <c r="C36" i="52"/>
  <c r="F6" i="34"/>
  <c r="C35" i="52" s="1"/>
  <c r="I6" i="33"/>
  <c r="D34" i="52" s="1"/>
  <c r="F34" i="52" s="1"/>
  <c r="F6" i="33"/>
  <c r="C34" i="52" s="1"/>
  <c r="I7" i="32"/>
  <c r="D33" i="52" s="1"/>
  <c r="F33" i="52" s="1"/>
  <c r="F7" i="32"/>
  <c r="C33" i="52" s="1"/>
  <c r="I9" i="31"/>
  <c r="D32" i="52" s="1"/>
  <c r="F32" i="52" s="1"/>
  <c r="F9" i="31"/>
  <c r="C32" i="52" s="1"/>
  <c r="F8" i="30"/>
  <c r="C31" i="52" s="1"/>
  <c r="D31" i="52"/>
  <c r="F31" i="52" s="1"/>
  <c r="I12" i="29"/>
  <c r="D30" i="52" s="1"/>
  <c r="F30" i="52" s="1"/>
  <c r="F12" i="29"/>
  <c r="C30" i="52" s="1"/>
  <c r="D29" i="52"/>
  <c r="F29" i="52" s="1"/>
  <c r="C29" i="52"/>
  <c r="D28" i="52"/>
  <c r="F28" i="52" s="1"/>
  <c r="C28" i="52"/>
  <c r="I9" i="26"/>
  <c r="D27" i="52" s="1"/>
  <c r="F27" i="52" s="1"/>
  <c r="F9" i="26"/>
  <c r="C27" i="52" s="1"/>
  <c r="I11" i="25"/>
  <c r="D26" i="52" s="1"/>
  <c r="F26" i="52" s="1"/>
  <c r="F11" i="25"/>
  <c r="C26" i="52" s="1"/>
  <c r="I12" i="24"/>
  <c r="D25" i="52" s="1"/>
  <c r="F25" i="52" s="1"/>
  <c r="F12" i="24"/>
  <c r="C25" i="52" s="1"/>
  <c r="I26" i="23"/>
  <c r="D24" i="52" s="1"/>
  <c r="F24" i="52" s="1"/>
  <c r="F26" i="23"/>
  <c r="C24" i="52" s="1"/>
  <c r="I22" i="22"/>
  <c r="D23" i="52" s="1"/>
  <c r="F23" i="52" s="1"/>
  <c r="F22" i="22"/>
  <c r="C23" i="52" s="1"/>
  <c r="I9" i="21"/>
  <c r="D22" i="52" s="1"/>
  <c r="F22" i="52" s="1"/>
  <c r="F9" i="21"/>
  <c r="C22" i="52" s="1"/>
  <c r="I7" i="20"/>
  <c r="D21" i="52" s="1"/>
  <c r="F21" i="52" s="1"/>
  <c r="F7" i="20"/>
  <c r="C21" i="52" s="1"/>
  <c r="I8" i="19"/>
  <c r="D20" i="52" s="1"/>
  <c r="F20" i="52" s="1"/>
  <c r="F8" i="19"/>
  <c r="C20" i="52" s="1"/>
  <c r="I7" i="18"/>
  <c r="D19" i="52" s="1"/>
  <c r="F19" i="52" s="1"/>
  <c r="F7" i="18"/>
  <c r="C19" i="52" s="1"/>
  <c r="F12" i="17"/>
  <c r="C18" i="52" s="1"/>
  <c r="F6" i="16"/>
  <c r="C17" i="52" s="1"/>
  <c r="I6" i="16"/>
  <c r="D17" i="52" s="1"/>
  <c r="F17" i="52" s="1"/>
  <c r="F6" i="15"/>
  <c r="C16" i="52" s="1"/>
  <c r="I6" i="15"/>
  <c r="D16" i="52" s="1"/>
  <c r="F16" i="52" s="1"/>
  <c r="I31" i="14"/>
  <c r="D15" i="52" s="1"/>
  <c r="F15" i="52" s="1"/>
  <c r="I7" i="13"/>
  <c r="D14" i="52" s="1"/>
  <c r="F14" i="52" s="1"/>
  <c r="F7" i="10"/>
  <c r="C11" i="52" s="1"/>
  <c r="I7" i="9"/>
  <c r="D10" i="52" s="1"/>
  <c r="F10" i="52" s="1"/>
  <c r="C9" i="52"/>
  <c r="D9" i="52"/>
  <c r="F9" i="52" s="1"/>
  <c r="D8" i="52"/>
  <c r="F8" i="52" s="1"/>
  <c r="D7" i="52"/>
  <c r="F7" i="52" s="1"/>
  <c r="C6" i="52"/>
  <c r="D6" i="52"/>
  <c r="F6" i="52" s="1"/>
  <c r="C5" i="52"/>
  <c r="I6" i="4"/>
  <c r="D5" i="52" s="1"/>
  <c r="F5" i="52" s="1"/>
  <c r="C4" i="52"/>
  <c r="F38" i="2"/>
  <c r="C3" i="52" s="1"/>
  <c r="C2" i="52"/>
  <c r="G46" i="52" l="1"/>
  <c r="E46" i="52"/>
  <c r="E45" i="52"/>
  <c r="G45" i="52"/>
  <c r="G43" i="52"/>
  <c r="E43" i="52"/>
  <c r="G42" i="52"/>
  <c r="E42" i="52"/>
  <c r="I6" i="34"/>
  <c r="D35" i="52" s="1"/>
  <c r="F35" i="52" s="1"/>
  <c r="E3" i="52"/>
  <c r="G3" i="52"/>
  <c r="G20" i="52"/>
  <c r="E20" i="52"/>
  <c r="G21" i="52"/>
  <c r="E21" i="52"/>
  <c r="E22" i="52"/>
  <c r="G22" i="52"/>
  <c r="E23" i="52"/>
  <c r="G23" i="52"/>
  <c r="E2" i="52"/>
  <c r="G2" i="52"/>
  <c r="G5" i="52"/>
  <c r="E5" i="52"/>
  <c r="G17" i="52"/>
  <c r="E17" i="52"/>
  <c r="E19" i="52"/>
  <c r="G19" i="52"/>
  <c r="G24" i="52"/>
  <c r="E24" i="52"/>
  <c r="G25" i="52"/>
  <c r="E25" i="52"/>
  <c r="E30" i="52"/>
  <c r="G30" i="52"/>
  <c r="E34" i="52"/>
  <c r="G34" i="52"/>
  <c r="E11" i="52"/>
  <c r="G11" i="52"/>
  <c r="E27" i="52"/>
  <c r="G27" i="52"/>
  <c r="G32" i="52"/>
  <c r="E32" i="52"/>
  <c r="G36" i="52"/>
  <c r="E36" i="52"/>
  <c r="G4" i="52"/>
  <c r="E4" i="52"/>
  <c r="E6" i="52"/>
  <c r="G6" i="52"/>
  <c r="G9" i="52"/>
  <c r="E9" i="52"/>
  <c r="G16" i="52"/>
  <c r="E16" i="52"/>
  <c r="E18" i="52"/>
  <c r="G18" i="52"/>
  <c r="G28" i="52"/>
  <c r="E28" i="52"/>
  <c r="G29" i="52"/>
  <c r="E29" i="52"/>
  <c r="G33" i="52"/>
  <c r="E33" i="52"/>
  <c r="E35" i="52"/>
  <c r="G35" i="52"/>
  <c r="E39" i="52"/>
  <c r="G39" i="52"/>
  <c r="E26" i="52"/>
  <c r="G26" i="52"/>
  <c r="E31" i="52"/>
  <c r="G31" i="52"/>
  <c r="D2" i="52"/>
  <c r="I9" i="11"/>
  <c r="D12" i="52" s="1"/>
  <c r="F12" i="52" s="1"/>
  <c r="I21" i="12"/>
  <c r="D13" i="52" s="1"/>
  <c r="F13" i="52" s="1"/>
  <c r="F9" i="11"/>
  <c r="C12" i="52" s="1"/>
  <c r="F21" i="12"/>
  <c r="C13" i="52" s="1"/>
  <c r="F31" i="14"/>
  <c r="C15" i="52" s="1"/>
  <c r="I7" i="10"/>
  <c r="D11" i="52" s="1"/>
  <c r="F11" i="52" s="1"/>
  <c r="C8" i="52"/>
  <c r="I12" i="17"/>
  <c r="D18" i="52" s="1"/>
  <c r="F18" i="52" s="1"/>
  <c r="I38" i="2"/>
  <c r="D3" i="52" s="1"/>
  <c r="F3" i="52" s="1"/>
  <c r="D4" i="52"/>
  <c r="F4" i="52" s="1"/>
  <c r="C7" i="52"/>
  <c r="F7" i="9"/>
  <c r="C10" i="52" s="1"/>
  <c r="F7" i="13"/>
  <c r="C14" i="52" s="1"/>
  <c r="D36" i="52"/>
  <c r="F36" i="52" s="1"/>
  <c r="E7" i="52" l="1"/>
  <c r="G7" i="52"/>
  <c r="G12" i="52"/>
  <c r="E12" i="52"/>
  <c r="E14" i="52"/>
  <c r="G14" i="52"/>
  <c r="E15" i="52"/>
  <c r="G15" i="52"/>
  <c r="C54" i="52"/>
  <c r="E10" i="52"/>
  <c r="G10" i="52"/>
  <c r="G13" i="52"/>
  <c r="E13" i="52"/>
  <c r="F2" i="52"/>
  <c r="F54" i="52" s="1"/>
  <c r="D54" i="52"/>
  <c r="G8" i="52"/>
  <c r="E8" i="52"/>
  <c r="E54" i="52" l="1"/>
  <c r="G54" i="52"/>
</calcChain>
</file>

<file path=xl/sharedStrings.xml><?xml version="1.0" encoding="utf-8"?>
<sst xmlns="http://schemas.openxmlformats.org/spreadsheetml/2006/main" count="1547" uniqueCount="450">
  <si>
    <t>Załącznik Nr: 9</t>
  </si>
  <si>
    <t>Zadanie nr: 9 – Akcesoria do inkubatorów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</si>
  <si>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</si>
  <si>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</si>
  <si>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</si>
  <si>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</si>
  <si>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</si>
  <si>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</si>
  <si>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</si>
  <si>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</si>
  <si>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</si>
  <si>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Producent/Model/Nr katalogowy</t>
  </si>
  <si>
    <t>Okularki do fototerapii:w trzech rozmiarach: zwykłe - ob. głowy 33-38cm (+/- 2cm), dla wcześniaków 26-32 cm (+/- 2cm),  mikro 20-25cm (+/- 2cm); Okularki stosowane do fototerapii podczas leczenia żółtaczki, mocowane wokół głowy posiadające dwa niezależne punkty regulacji, zapobiegające przypadkowemu przesunięciu i umożliwiające precyzyjne dopasowanie do główki dziecka. Okularki: w kształcie litery Y, wykonane z jednego materiału zmniejszającego podrażnienia skóry, miłe w dotyku i wygodne dla główki i twarzy dziecka; chroniące oczy przed szkodliwym działaniem światła, nie zawierającego lateksu.</t>
  </si>
  <si>
    <t>szt.</t>
  </si>
  <si>
    <t>Osłonka j.u. na czujnik temperatury typu NC 040-10</t>
  </si>
  <si>
    <t>op.=10szt</t>
  </si>
  <si>
    <t>Dren z zastawką do aparatu Neopuff</t>
  </si>
  <si>
    <t>RAZEM</t>
  </si>
  <si>
    <t>Data</t>
  </si>
  <si>
    <t>Podpis osoby/osób upoważnionej</t>
  </si>
  <si>
    <t>…………………………………………….</t>
  </si>
  <si>
    <t>……………………………….</t>
  </si>
  <si>
    <t>Zadanie nr: 10 - Strzykawki, igły</t>
  </si>
  <si>
    <r>
      <rPr>
        <b/>
        <sz val="10"/>
        <color rgb="FF000000"/>
        <rFont val="Arial CE"/>
        <family val="4"/>
        <charset val="238"/>
      </rPr>
      <t>Strzykawka dwuczęściowa luer, wykonana z wysokiej jakości PP i/lub PE, w pełni przeźroczysty cylinder z wyraźną czarną,</t>
    </r>
    <r>
      <rPr>
        <b/>
        <sz val="10"/>
        <color rgb="FF000000"/>
        <rFont val="Arial CE"/>
        <charset val="238"/>
      </rPr>
      <t>podwójną</t>
    </r>
    <r>
      <rPr>
        <b/>
        <sz val="10"/>
        <color rgb="FF000000"/>
        <rFont val="Arial CE"/>
        <family val="4"/>
        <charset val="238"/>
      </rPr>
      <t xml:space="preserve"> trwałą skalą pomiarową, wyraźna</t>
    </r>
    <r>
      <rPr>
        <b/>
        <sz val="10"/>
        <color rgb="FF000000"/>
        <rFont val="Arial CE"/>
        <charset val="238"/>
      </rPr>
      <t xml:space="preserve"> podwójna </t>
    </r>
    <r>
      <rPr>
        <b/>
        <sz val="10"/>
        <color rgb="FF000000"/>
        <rFont val="Arial CE"/>
        <family val="4"/>
        <charset val="238"/>
      </rPr>
      <t xml:space="preserve">kryza zabezpieczająca przed wypadaniem tłoka, idealne dopasowanie cylindra i tłoka zapewniające pełną szczelność i bezskokowy przesów tłoka, tłok w wyraźnym, kontrastującym kolorze ułatwiającym odczyt ze sferycznym zakończeniem umożliwiającym maksymalne zmniejszenie przestrzeni martwej, logo producetna  i nazwa własna na cylindrze i opakowaniu jednostkowym -  Strzykawki jednego producenta, pakowane indywidualnie w opakowanie typu folia/papier, </t>
    </r>
    <r>
      <rPr>
        <b/>
        <sz val="10"/>
        <color rgb="FF000000"/>
        <rFont val="Arial CE"/>
        <charset val="238"/>
      </rPr>
      <t>kolorystyczne oznakowanie rozmiaru strzykawki na pojedynczym opakowaniu oraz informacja o braku ftalanów</t>
    </r>
    <r>
      <rPr>
        <b/>
        <sz val="10"/>
        <color rgb="FF000000"/>
        <rFont val="Arial CE"/>
        <family val="4"/>
        <charset val="238"/>
      </rPr>
      <t xml:space="preserve"> - opakowania a 100 szt., </t>
    </r>
    <r>
      <rPr>
        <b/>
        <sz val="10"/>
        <color rgb="FF000000"/>
        <rFont val="Arial CE"/>
        <charset val="238"/>
      </rPr>
      <t>sterylizacja EO,</t>
    </r>
    <r>
      <rPr>
        <b/>
        <sz val="10"/>
        <color rgb="FF000000"/>
        <rFont val="Arial CE"/>
        <family val="4"/>
        <charset val="238"/>
      </rPr>
      <t xml:space="preserve"> Parametry dla pozycji 1-4</t>
    </r>
  </si>
  <si>
    <r>
      <rPr>
        <sz val="10"/>
        <color rgb="FF000000"/>
        <rFont val="Arial CE"/>
        <family val="4"/>
        <charset val="238"/>
      </rPr>
      <t xml:space="preserve">2 ml </t>
    </r>
    <r>
      <rPr>
        <sz val="10"/>
        <color rgb="FF000000"/>
        <rFont val="Arial CE"/>
        <charset val="238"/>
      </rPr>
      <t>(rozszerzenie do 3ml)</t>
    </r>
    <r>
      <rPr>
        <sz val="10"/>
        <color rgb="FF000000"/>
        <rFont val="Arial CE"/>
        <family val="4"/>
        <charset val="238"/>
      </rPr>
      <t xml:space="preserve"> </t>
    </r>
    <r>
      <rPr>
        <sz val="10"/>
        <rFont val="Arial CE"/>
        <family val="4"/>
        <charset val="238"/>
      </rPr>
      <t>skala co 0,1ml x 100 szt.</t>
    </r>
  </si>
  <si>
    <t>op.=100szt</t>
  </si>
  <si>
    <r>
      <rPr>
        <sz val="10"/>
        <color rgb="FF000000"/>
        <rFont val="Arial CE"/>
        <family val="4"/>
        <charset val="238"/>
      </rPr>
      <t xml:space="preserve">5 ml </t>
    </r>
    <r>
      <rPr>
        <sz val="10"/>
        <color rgb="FF000000"/>
        <rFont val="Arial CE"/>
        <charset val="238"/>
      </rPr>
      <t>(rozszezreznie do 6ml)</t>
    </r>
    <r>
      <rPr>
        <sz val="10"/>
        <color rgb="FF000000"/>
        <rFont val="Arial CE"/>
        <family val="4"/>
        <charset val="238"/>
      </rPr>
      <t xml:space="preserve"> sk</t>
    </r>
    <r>
      <rPr>
        <sz val="10"/>
        <rFont val="Arial CE"/>
        <family val="4"/>
        <charset val="238"/>
      </rPr>
      <t>ala co 0,2ml x 100 szt.</t>
    </r>
  </si>
  <si>
    <r>
      <rPr>
        <sz val="10"/>
        <color rgb="FF000000"/>
        <rFont val="Arial CE"/>
        <family val="4"/>
        <charset val="238"/>
      </rPr>
      <t xml:space="preserve">10 ml </t>
    </r>
    <r>
      <rPr>
        <sz val="10"/>
        <color rgb="FF000000"/>
        <rFont val="Arial CE"/>
        <charset val="238"/>
      </rPr>
      <t>(rozszezrzenie do 12 ml)</t>
    </r>
    <r>
      <rPr>
        <sz val="10"/>
        <rFont val="Arial CE"/>
        <family val="4"/>
        <charset val="238"/>
      </rPr>
      <t xml:space="preserve"> skala co 0,5ml x 100 szt.</t>
    </r>
  </si>
  <si>
    <r>
      <rPr>
        <sz val="10"/>
        <color rgb="FF000000"/>
        <rFont val="Arial CE"/>
        <family val="4"/>
        <charset val="238"/>
      </rPr>
      <t xml:space="preserve">20 ml </t>
    </r>
    <r>
      <rPr>
        <sz val="10"/>
        <color rgb="FF000000"/>
        <rFont val="Arial CE"/>
        <charset val="238"/>
      </rPr>
      <t>(rozszezrenie do 24ml)</t>
    </r>
    <r>
      <rPr>
        <sz val="10"/>
        <color rgb="FF000000"/>
        <rFont val="Arial CE"/>
        <family val="4"/>
        <charset val="238"/>
      </rPr>
      <t xml:space="preserve"> skala co 1ml x 100 szt.</t>
    </r>
  </si>
  <si>
    <t>Strzykawka do tuberkuliny 1 ml 3 częściowe z igłą  0,45 x 12 mm x 100 szt. z osobną igłą</t>
  </si>
  <si>
    <t>100 ml Janeta z łącznikiem Luer,trzyczęściowa,wykonana z polipropylenu, skala w kolorze niebieskim, zaopatrzona w dodatkowy stożek do łączenia z cewnikiem</t>
  </si>
  <si>
    <t>Strzykawki - szczelne, łatwy przesuw tłoka, wyraźna skala. Wykazane na liście producenta pomp infuzyjnych MEDIMA S2 i Medima P2. Opis dla pozycji 7-10</t>
  </si>
  <si>
    <t>10ml x 100 szt., 3 częściowe</t>
  </si>
  <si>
    <t>20ml x 100 szt., 3 częściowe</t>
  </si>
  <si>
    <r>
      <rPr>
        <sz val="10"/>
        <color rgb="FF000000"/>
        <rFont val="Arial CE"/>
        <family val="4"/>
        <charset val="238"/>
      </rPr>
      <t xml:space="preserve">50 ml </t>
    </r>
    <r>
      <rPr>
        <sz val="10"/>
        <color rgb="FF000000"/>
        <rFont val="Arial CE"/>
        <charset val="238"/>
      </rPr>
      <t>(rozszezrzenie do 60ml</t>
    </r>
    <r>
      <rPr>
        <sz val="10"/>
        <color rgb="FF000000"/>
        <rFont val="Arial CE"/>
        <family val="4"/>
        <charset val="238"/>
      </rPr>
      <t xml:space="preserve">)do pomp 3 cz .do  pomp Luer-Lock ze skalą dwustronną, </t>
    </r>
    <r>
      <rPr>
        <sz val="10"/>
        <color rgb="FF000000"/>
        <rFont val="Arial CE"/>
        <charset val="238"/>
      </rPr>
      <t>podwójne uszczelnienie tłoka</t>
    </r>
  </si>
  <si>
    <r>
      <rPr>
        <sz val="10"/>
        <color rgb="FF000000"/>
        <rFont val="Arial CE"/>
        <family val="4"/>
        <charset val="238"/>
      </rPr>
      <t>50 ml (</t>
    </r>
    <r>
      <rPr>
        <sz val="10"/>
        <color rgb="FF000000"/>
        <rFont val="Arial CE"/>
        <charset val="238"/>
      </rPr>
      <t>rozszezrzenie do 60ml)</t>
    </r>
    <r>
      <rPr>
        <sz val="10"/>
        <color rgb="FF000000"/>
        <rFont val="Arial CE"/>
        <family val="4"/>
        <charset val="238"/>
      </rPr>
      <t xml:space="preserve"> do pomp 3 cz .do  pomp Luer-Lock do leków światłoczułych,</t>
    </r>
    <r>
      <rPr>
        <sz val="10"/>
        <color rgb="FF000000"/>
        <rFont val="Arial CE"/>
        <charset val="238"/>
      </rPr>
      <t>ze skalą dwustronną</t>
    </r>
    <r>
      <rPr>
        <sz val="10"/>
        <color rgb="FF000000"/>
        <rFont val="Arial CE"/>
        <family val="4"/>
        <charset val="238"/>
      </rPr>
      <t xml:space="preserve">, </t>
    </r>
    <r>
      <rPr>
        <sz val="10"/>
        <color rgb="FF000000"/>
        <rFont val="Arial CE"/>
        <charset val="238"/>
      </rPr>
      <t>podwójne uszczelnienie tłoka</t>
    </r>
  </si>
  <si>
    <t>Strzykawka 3-częściowa Luer-Lock model wymagany zgodnie z intrukcją producenta dializatora Primaflex</t>
  </si>
  <si>
    <t>Igły iniekcyjne o ostrzach zapewniających minimalny opór skóry, rurki pokryte silikonem, cienkościenne nasadki barwione zgodnie zkodem kolorów</t>
  </si>
  <si>
    <t>0,45 x 13 mm x 100 szt.</t>
  </si>
  <si>
    <t>op=100szt</t>
  </si>
  <si>
    <t>0,5 x 25 mm x 100 szt.</t>
  </si>
  <si>
    <t>0,6 x 25 mm x 100 szt.</t>
  </si>
  <si>
    <t>0,7 x 30 mm x 100 szt.</t>
  </si>
  <si>
    <t>0,8 x 40 mm x 100 szt.</t>
  </si>
  <si>
    <t>0,9 x 40 mm x 100 szt.</t>
  </si>
  <si>
    <t>1,1 x 40 mm x 100 szt.</t>
  </si>
  <si>
    <t>1,2 x 40 mm x 100 szt.</t>
  </si>
  <si>
    <t>0,9 x 50 mm x 100 szt.</t>
  </si>
  <si>
    <t>1,6 x 40 mm x 100 szt.</t>
  </si>
  <si>
    <t>Igła 0,8 x 120 mm x 100 szt. do blokad nerwowych</t>
  </si>
  <si>
    <t>Igła  do bezpiecznego pobierania i rozpuszczania leków 18G x 30mm, szlif ołówkowy z otworem bocznym, końcówka pasująca do luer i luer-lock.</t>
  </si>
  <si>
    <t>Igła  do bezpiecznego pobierania i rozpuszczania leków z filtrem 18G x 30-50mm, igła tępa, ścięta pod kątem 45 stopni, końcówka pasująca do luer i luer-lock.</t>
  </si>
  <si>
    <t>Igła motylek 0,8</t>
  </si>
  <si>
    <t>Igła motylek 0,60-0,64</t>
  </si>
  <si>
    <t>Igły do penów G29  12,7 mm</t>
  </si>
  <si>
    <t>Igły do penów G29   8 mm</t>
  </si>
  <si>
    <t>Igła do karpuli 0,4x38mm</t>
  </si>
  <si>
    <t>Zadanie nr: 14 – Opatrunek hemostatyczny</t>
  </si>
  <si>
    <t>Gaza hemostatyczna 5x5cm</t>
  </si>
  <si>
    <t>1 szt.</t>
  </si>
  <si>
    <t>Gaza hemostatyczna 7,5x5cm</t>
  </si>
  <si>
    <t>Gaza hemostatyczna 10x10cm</t>
  </si>
  <si>
    <t>Opis produktu:</t>
  </si>
  <si>
    <t>Tkana, bawełniana gaza hemostatyczna, z nieutlenionej celulozy, z funkcjonalnymi grupami cząsteczkowymi (FMGs) zapewniającymi specjalne właściwości fizyczne i zwiększające wydajnośc produktu. Po kontakcie z płynem przekształcająca się w elastyczną membranę o strukturze żelu, który przylega do rany pozwalając kontrolować krwawienie. Opatrunek mogący wchłonąć do 3500% własnego ciężaru podczas kontraktu z krwią. Nie wymagający wcześniejszego namaczania, nie wymagający kompresji. Możliwość stosowania przez porty 6 mm. Do stosowania w procedurach naczyniowych i sercowo- naczyniowych, obszarach szczególnie wrażliwych(nerwy, drogi nerwowe). Nie wymagający oczyszczania rany z krwi. W pełni biokompatybilny i sterylny (sterylizacja przez napromieniowanie), Całkowita biodegradacja w ciągu 7 dni .pH 5,5, Klasa III. Rozpuszczalny w wodzie. Stabilność materiału pozwalająca na usunięcie gazy z pola operacyjnego w całości. Nie przyklejający się do narzędzi, do rękawiczek.</t>
  </si>
  <si>
    <t>Zadanie nr: 25- System ochraniaczy do sterylizacji narzędzi</t>
  </si>
  <si>
    <t>1.</t>
  </si>
  <si>
    <t>Ochraniacz końcówek ( kieszeni z przelotkami) rozmiar 27x41cm</t>
  </si>
  <si>
    <t>op=50szt.</t>
  </si>
  <si>
    <t>Razem</t>
  </si>
  <si>
    <t>Zadanie nr: 34- Worki do stomii</t>
  </si>
  <si>
    <t>Jednostka</t>
  </si>
  <si>
    <t>Wartość Netto</t>
  </si>
  <si>
    <t>Worek do stomii koło 1 -częściowy, beżowy, rozmiar 15-70mm:
worek zakmnięty z płaskim lub bardzo miękkim wypukłym ochraniaczem skóry
 lub
worek opróżnialny z połączonym delikatnym klipsem zwanym: Roll'Up w wersji płaskiej lub bardzo miękkiej wypukłej 
do wyboru przy zamówieniu</t>
  </si>
  <si>
    <t>op.=30szt.</t>
  </si>
  <si>
    <t>Zadanie nr: 39 – Czujniki</t>
  </si>
  <si>
    <t>Klips do pulsoxymetru typu TS-F-D</t>
  </si>
  <si>
    <t>Kabel połączeniowy do czujnika saturacji ze złączką okrągłą typu TS-G3</t>
  </si>
  <si>
    <t>Czujnik typu TS-F4- GE</t>
  </si>
  <si>
    <t>Komplet czujników przepływowych do aparatu Aespiro</t>
  </si>
  <si>
    <t>Komplet 2 szt.</t>
  </si>
  <si>
    <t>Czujnik natężenia tlenu do aparatu Aespiro</t>
  </si>
  <si>
    <t>Przewód czujnika natężenia tlenu do aparatu Aespiro</t>
  </si>
  <si>
    <t>Pułapka wodna do monitora przy aparacie Aespiro</t>
  </si>
  <si>
    <t>Kabel EKG 3- odprowadzeniowy kompatybilny z kardiomonitorem Datex Ohmeda wejście okrągłe.</t>
  </si>
  <si>
    <t>Mankiet NIBP dla dorosłych 31-40cm, wielorazowy, 2 -żyłowy</t>
  </si>
  <si>
    <t>Mankiet NIBP dla dorosłych 36-36cm wielorazowy, 2 -żyłowy</t>
  </si>
  <si>
    <t>Kabel połączeniowy, dla dorosłych i dzieci, czarny, sło min 3,6m</t>
  </si>
  <si>
    <t>Kabel 3-odprowadzeniowy ekg 74 cm IEC</t>
  </si>
  <si>
    <t>Zadanie nr: 54 - Układ oddechowy</t>
  </si>
  <si>
    <t>Cena jednostkowa[zł] netto</t>
  </si>
  <si>
    <t>Wartość [zł] netto</t>
  </si>
  <si>
    <t>Cena jednostkowa [zł] brutto</t>
  </si>
  <si>
    <t>Wartość [zł] brutto</t>
  </si>
  <si>
    <t>Obwód oddechowy do aparatu do znieczulenia dla dorosłych w składzie: 2 rury śr. 22 mm, i dł. min 150 cm, a dodatkowa 3 rura o śr. 22 mm, dł. 120 cm, złączka Y z zakończeniem 22M/15F,  worek oddechowy bezlateksowy o poj. 2 l., złączka L z portem Kapno. Rury wykonane z PCV, o gładkich powierzchniach wewnętrznych, końcówki rur elastyczne typu Flex. Sterylny.</t>
  </si>
  <si>
    <t>szt</t>
  </si>
  <si>
    <t>Anestezjologiczny obwód oddechowy dla dzieci z PCW, dwie rury o gładkich powierzchniach wewnętrznych o długości 120cm i 15mm średnicy zakończone łącznikiem Y prostym ze złaczem 22M/15F, złącza respiratora 22 typu Flex, dodatkowe ramię 120cm ze złaczem 22 typu Flex, 1 l worek bezlateksowy, sterylny</t>
  </si>
  <si>
    <t>Zadanie nr: 59 - Strzykawki do gazometrii.</t>
  </si>
  <si>
    <t xml:space="preserve">Strzykawka  sterylna, do pobierania krwi tętniczej, żylnej i innych mateiałów, metodą aspiracji w ilości do 1,7ml, heparynizowana suchą, wysokoskoncentrowaną heparyną litową, elektrolitowo zbilansowaną jonami wapnia, sodu, oraz potasu, z systemem bezkontaktowego usuwania pęcherzyk powietrza ze strzykawki i bezkontaktowego podawania materiału do analizatora , z wewnętrznym urządzeniem wspomagającym mieszanie próbki, zakończenie luer, </t>
  </si>
  <si>
    <t>Strzykawka do gazometrii napylona heparyną zbalansowana (zredukowaną) wapniem 2-3 ml</t>
  </si>
  <si>
    <t>Zadanie nr: 60 – Pozycjoner pod głowę</t>
  </si>
  <si>
    <t>Pozycjoner przeciwodleżynowy, pozycjoner pod głowę o rozmiarze  Fi 200 x 50mm(+/_ 5mm) wykonany z pianki wiskoelastycznej i medycznego żelu sylikonowego,pokryte poliuretanem, rozkładające ciężar ciała  i obniżające nacisk powierzchniowy do bezpiecznego poziomu, chroniące przed ryzykiem podrażnienia nerwów, wielokrotnego użytku, wodoszczelne o właściwościach nie powodujących podrażnień dla skóry, potwierdzone badaniami wg normy  ISO 10993-10 i ISO10993-1 lub równoważnej, do dezynfekcji  ogólnie dostępnymi środkami, żel nie wycieka w przypadku przecięcia powłoki, przezierne dla RTG, nie przewodzące ładunków elektrycznych, wolne od lateksu. Gwarancja na wady fabryczne min. 24 miesiące</t>
  </si>
  <si>
    <t>Pozycjoner przeciwodleżynowy,półwałek o rozmiarze  505x92x75mm (+/_ 5mm )wykonane  z medycznego żelu sylikonowego,pokryte poliuretanem, rozkładające ciężar ciała  i obniżające nacisk powierzchniowy do bezpiecznego poziomu, chroniące przed ryzykiem podrażnienia nerwów, wielokrotnego użytku, wodoszczelne o właściwościach nie powodujących podrażnień dla skóry, potwierdzone badaniami wg normy  ISO 10993-10 i ISO10993-1 lub równoważnej, do dezynfekcji  ogólnie dostępnymi środkami, żel nie wycieka w przypadku przecięcia powłoki, przezierne dla RTG, nie przewodzące ładunków elektrycznych, wolne od lateksu. Gwarancja na wady fabryczne min. 24 miesiące</t>
  </si>
  <si>
    <t>Zadanie nr: 61 - System do mierzenia ciśnienia śródbrzusznego.</t>
  </si>
  <si>
    <r>
      <rPr>
        <sz val="10"/>
        <color rgb="FF333333"/>
        <rFont val="Arial"/>
        <family val="2"/>
        <charset val="238"/>
      </rPr>
      <t>Zamknięty system do nieinwazyjnego pomiaru ciśnienia śródbrzusznego metodą manometryczną     ( fabrycznie połączony zestaw do godzinowej zbiórki moczu z linią pomiarową, sterylny, w jednym opakowaniu co zapewnia utrzymanie systemu zamkniętego), 20 ml dren manometryczny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wyposażony w filtr biologiczny, umieszczony pomiędzy cewnikiem foley, a zestawem do godzinowej zbiórki moczu, zapewniający właściwe odpowietrzenie. Zastawka antyzwrotna wbudowana w łącznik do cewnika foley zapobiega cofaniu się moczu z zestawu do godzinowej zbiórki moczu do linii pomiarowej. Zintegrowany zacisk drenu pozwalający na wyrównanie ciśnień i precyzyjny odczyt wartości ciśnienia śródbrzusznego, bezigłowy port do pobierania próbek, linia pomiarowa wyskalowana w mm Hg, czas użycia do 7 dni.</t>
    </r>
  </si>
  <si>
    <t>Zadanie nr: 65 - Podkłady</t>
  </si>
  <si>
    <t>3-4 warstwowy, nieprzepuszczalny podkład chłonny z możliwością cięcia, jednorazowy, rozmiar 80 x 200cm.Warstwa chłonna min50cmx200cm zmieniająca się w żel utrzymujący skórę pacjenta suchą po 1min od zmoczenia. Warstwa wierzchnia PE/PP, Warstwa pośrednia średnią gęstość 65 ± 5 g/m2, niebieska dolna warstwa PE 35g/m2 .Niesterylny klasy 1,zgodny z normą EN 13795.Możliwość przenoszenia do 150kg.Grubość  0,5mm.Chłonność 2000ml/m2.</t>
  </si>
  <si>
    <t>3-4 warstwowy ,nieprzepuszczalny podkład chłonny z możliwością cięcia, jednorazowy ,rozmiar 80 x 200cm.Warstwa chłonna min50cmx200cm zmieniająca się w żel utrzymujący skórę pacjenta suchą po 1min od zmoczenia. Warstwa wierzchnia PE/PP, Warstwa pośrednia średnią gęstość 65 ± 5 g/m2, fioletowa dolna warstwa PE 42g/m2 .Niesterylny klasy 1,zgodny z normą EN 13795.Warstwa zabezpieczająca stół odporna na rozdarcia bez zawartości latexu .Niesterylny. Możliwość przenoszenia do 500kg.Grubość  0,5mm.Chłonność płynów 2600ml/m2.</t>
  </si>
  <si>
    <t>3-4 warstwowy, nieprzepuszczalny podkład chłonny z możliwością cięcia, jednorazowy, rozmiar 140x 230cm.Warstwa chłonna min50cmx230cm zmieniająca się w żel utrzymujący skórę pacjenta suchą po 1min od zmoczenia. Warstwa wierzchnia hydrofilowy PP, Warstwa pośrednia średnią gęstość 65 ± 5 g/m2, dolna warstwa złoto-srebrna PET 20g/m2 izolująca termicznie i elektrycznie o grubości12 µm. Niesterylny klasy 1,zgodny z normą EN 13795.Możliwość przenoszenia do 150kg.Chłonność 2000ml/m2.</t>
  </si>
  <si>
    <t>3-4 warstwowy, nieprzepuszczalny podkład chłonny z możliwością cięcia ,utrzymujący płyny nawet pod naciskiem, jednorazowy,  rozmiar 140cm x 200cm.Warstwa chłonna min70cmx200cm zmieniająca się w żel utrzymujący skórę pacjenta suchą po 1min od zmoczenia. Warstwa wierzchnia PE/PP, Warstwa pośrednia średnią gęstość 85 ± 5 g/m2, niebieska dolna warstwa PE 35g/m2 .Niesterylny klasy 1,zgodny z normą EN 13795.Możliwość przenoszenia do 150kg.Grubość  0,5mm.Chłonność  4000ml/m2.</t>
  </si>
  <si>
    <t>Zadanie nr: 70 - Akcesoria do OIT</t>
  </si>
  <si>
    <t>Miękka tasiemka do rurek intubacyjnych, wykonana z niepodrażniającej tkaniny, mocowana na rzepy</t>
  </si>
  <si>
    <t>Miękka tasiemka do rurek tracheostomijnych, wykonana z niepodrażniającej tkaniny, mocowana na rzepy do kołnierza rurki, regulowana długość</t>
  </si>
  <si>
    <t>Zestaw „ambu" do resuscytacji dzieci z jedna maską wielorazowy stetylizowalny</t>
  </si>
  <si>
    <t>Zestaw „ambu" do resuscytacji dorosłych z jedna maską wielorazowy stetylizowalny</t>
  </si>
  <si>
    <t>Zestaw „ambu" do resuscytacji noworodków z jedna maską wielorazowy stetylizowalny</t>
  </si>
  <si>
    <t>Samorozprężalny worek resuscytacyjny 1300ml typu ambu, wielorazowego użytku z zaworem pacjenta, zaworem tlenowym i rezerwuarem, autklawowalny, wykonany z silikonu, wszystkie elementy rozbieralne, łatwe do mycia i sterylizacji, łącznik 22/15mm</t>
  </si>
  <si>
    <t>Samorozprężalny worek resuscytacyjny 1300ml typu ambu, wielorazowego użytku z zaworem pacjenta, zaworem tlenowym i rezerwuarem, autklawowalny, wykonany z silikonu, wszystkie elementy rozbieralne, łatwe do mycia i sterylizacji, wersja militarna</t>
  </si>
  <si>
    <t>Samorozprężalny worek resuscytacyjny typu ambu,  z zaworem pacjenta, zaworem tlenowym i rezerwuarem, jednorazowy, łącznik 22/15mm, objętość całkowita 1475ml</t>
  </si>
  <si>
    <t>Samorozprężalny worek resuscytacyjny typu ambu, wielorazowego użytku z zaworem pacjenta, zaworem tlenowym i rezerwuarem, jednorazowy, łącznik 22/15mm, objętość całkowita 635ml</t>
  </si>
  <si>
    <t>Samorozprężalny worek resuscytacyjny typu ambu, wielorazowego użytku z zaworem pacjenta, zaworem tlenowym i rezerwuarem, jednorazowy, łącznik 22/15mm, objętość całkowita 220ml</t>
  </si>
  <si>
    <t>Worek rezerwuarowy wymienny w pełni kompatybilny do worka resuscytacyjnego powyżej, jednorazowego użytku, pojemność do wyboru Zamawiajacego min. 2 wielkości z zakresu 1800-2600ml, opcjonalnie ze zintegrowanym zaworem do rezerwuaru</t>
  </si>
  <si>
    <t>Zawór wymienny do rezerwuarów telnowych,kompatybilny do worków rezerwuarowych powyżej, wykonany z polikarbonaru lub polisulfonu</t>
  </si>
  <si>
    <t xml:space="preserve">Zintegrowany zawór tylny worka resuscytacyjnego /zawór wylotowy, zawór rezerwuaru/, </t>
  </si>
  <si>
    <t>Zawór wymienny pacjenta.</t>
  </si>
  <si>
    <t>Obręcz uniwersalna, wymienna z uszczelką silikonową,kompatybilna do worków resuscytacyjnych powyżej, wykonana z polikarbonu lub polisulfonu</t>
  </si>
  <si>
    <t>Zadanie nr: 73 - Obuwie operacyjne</t>
  </si>
  <si>
    <t>Obuwie profesjonalne, przeznaczone dla osób pracujących  w szpitalu, przychodni, laboratorium itp. 
Antypoślizgowa podeszwa, odpinany pasek dla lepszego utrzymania stopy, system przeciwwstrząsowy 
minimalizujący obciążenia ścięgien, kości i stawów, zapobiegający uczuciu zmęczonych nóg, 
wstawka antystatyczna, 
otwory wentylacyjne w bucie i wkładce wewnętrznej regulujące temperaturę i wilgotność stopy w bucie, 
łatwe czyszczenie, możliwość prania w pralce w temperaturze do 90ºC, możliwość sterylizacji w autoklawie                                                                              w temperaturze do 134ºC *,
zewnętrzna ochrona zapobiegająca przedostaniu się płynów do wnętrza buta, wysokiej jakości 
polimer steri – tech, odporny na rozpuszczalniki, detergenty, chemikalia, kwas mlekowy, działanie cieczy 
(np. infiltrację krwi), zapobiega powstawaniu nieprzyjemnego zapachu, hamuje wzrost grzybów i bakterii, 
rozpraszający gromadzące się podczas użytkowania ładunki elektrostatyczne, zapobiegające przypadkowym 
rozładowaniom, wyjmowana wkładka wewnętrzna z możliwością wymiany na wkładkę skórkową lub wkładkę 
z materiału polimer steri – tech. 
Rozmiary od 35 do 48.</t>
  </si>
  <si>
    <t>para</t>
  </si>
  <si>
    <t>Wkładki do obuwia z poz 1 w rozmiarach 35 do 48</t>
  </si>
  <si>
    <t>Standardy techniczne:</t>
  </si>
  <si>
    <t>- CE produkt zgodny z dyrektywą 89/686/CEE;</t>
  </si>
  <si>
    <t>- EN ISO 20347: 2012 środki ochrony indywidualnej - obuwie zawodowe, klasa II;</t>
  </si>
  <si>
    <t>- EN ISO 20347:2012(6.2.2.2) obuwie antystatyczne;</t>
  </si>
  <si>
    <t>- EN ISO 20347: 2012 (6.2.4) pochłanianie energii na pięcie;</t>
  </si>
  <si>
    <t>- Norma IEC 61340-5.1. opór elektryczny **</t>
  </si>
  <si>
    <t>- Norma IEC 61340-4.3. opór elektryczny - klasa 1 **</t>
  </si>
  <si>
    <t>- SATRA TM 144: 2011 tarcie obuwia i powierzchni (antypoślizgowość)</t>
  </si>
  <si>
    <t>Zadanie nr: 79 - Worki i narzędzia do laparoskopii.</t>
  </si>
  <si>
    <t>Worek laparoskopowy ekstrakcyjny,
jednorazowego użytku, z samorozprężającym drutem, z
pamięcią kształtu, tuba odłączana, pojemność 200ml,
wym. 95x161 mm, dedykowany do płaszczy trokarów o
śr. 10/12mm (op. 10szt.)</t>
  </si>
  <si>
    <t>Kleszcze grasper laparoskopowy CLAW jednorazowego użytku, kompletny,
obrotowe 360 stopni.Obie bransze aktywne,pełne,
narzędzie na powierzchni bransz wyposażone we wsteczne zęby chwytne
a część dystalna zakończona zębami 1x2, rączka plastikowa z blokada na palec
wskazujący, śr. 5mm, dł. 330mm, dł. bransz 16,5mm
1op (12 szt.)</t>
  </si>
  <si>
    <t>op.=12szt</t>
  </si>
  <si>
    <t>Disektor laparoskopowy MARYLAND,
narzędzie kompletne, obrotowe 360 stopni,
jednorazowego użytku. Obie bransze aktywne,
zakrzywione w lewo, delikatne, rączka plastikowa bez
blokady, sr. 5mm, dł. bransz 19mm, dł. robocza 330mm
(op.12 szt.)</t>
  </si>
  <si>
    <t>Kompletne narzędzie laparoskopowe – nożyczki jednorazowe sterylne, opakowanie 12szt.</t>
  </si>
  <si>
    <t>Płaszcz trokara, niemetalowy, wykonany z tworzywa PEEK, wielorazowego użytku, z zaworem do isuflacji, kaniula gwintowana skośna, dł. robocza 100mm, śr 11mm.</t>
  </si>
  <si>
    <t>Uszczelka silikonowa wewntrzna do trokarów Easyport, 10-12,5mm</t>
  </si>
  <si>
    <t>Op=5 szt</t>
  </si>
  <si>
    <t>Uszczelka silikonowa wewntrzna do trokarów Easyport, 5mm</t>
  </si>
  <si>
    <t>Nożyczki laparoskopowe monopolarne,
jednorazowego użytku, zagięte,obrotowe 360 stopni,
rączka bez blokady, dł. 330mm, dł. ostrzy 17mm, śr.
5mm (op.5szt.). Wymóg posiadania w ofercie ww.nożyczek o dł.450mm oraz 330mm z branszami o dł.12mm</t>
  </si>
  <si>
    <t>op=5szt</t>
  </si>
  <si>
    <t>Płaszcz trokara, jednorazowego użytku,
karbowany, z uszczelką oraz kranikiem do insuflacji, o
śr. 5mm i dł. 100mm, w komplecie z bezpiecznym gwoździem
trokara w postaci płaskiego wysuwanego nożą w kształcie litery "V", aktywacja za pomocą oznaczonego kolorystycznie przycisku na rękojeści gwoździa, dedykowanym do płaszcza o śr. 5mm (op./5 szt.). Każdy płaszcz  i gwóźdź znakowanie średnicy kaniuli.</t>
  </si>
  <si>
    <t>Zestaw dwóch płaszczy trokara jednorazowego użytku o śr. 10 mm oraz dł. tubusa 100 mm, w komplecie z gwoździem bezpiecznym trokara, z samocofającym się ostrzem. Płaszcze karbowane, przezroczyste, z opisem średnicy, posiadający uszczelkę oraz kranik do insuflacji. Płaszcze 2 – częściowe z odłączaną auto redukcją. Gwóźdź  z opisem średnicy, plastikowy posiadający wysuwane metalowe ostrze. Uszczelki dolna oraz górna pokryte dodatkowo warstwą teflonu zmniejszającą tarcie podczas aplikacji i ekstrakcji narzędzi o dużych średnicach (op./5 szt.). Możliwość oferowania samej auto-redukcji.</t>
  </si>
  <si>
    <t>Płaszcz trokara, jednorazowego użytku,
karbowany, z uszczelką oraz kranikiem do insuflacji, o
śr. 10-12mm i dł. 100mm, w komplecie z bezpiecznym gwoździem
trokara w postaci płaskiego wysuwanego nożą w kształcie litery "V", aktywacja za pomocą oznaczonego kolorystycznie przycisku na rękojeści gwoździa,
dedykowanym do płaszcza o śr. 10-12mm (op./5 szt.).do wyboru przy zakupie. Płaszcz wyposażony w autoredukcję do śr.5mm. Każdy płaszcz  i gwóźdź znakowanie średnicy kaniuli.</t>
  </si>
  <si>
    <t>Płaszcz trokara, dedykowany do narzędzi o śr.5mm, wykonany z tworzywa sztucznego PEEK i PPSU, wielorazowego użytku, bez limitu cykli sterylizacji, 3-częściowy, z metalowym i rozbieralnym zaworem do insuflacji. Wyposażony w uszczelkę wewnętrzną silikonową w kształcie "kominka"4-ramiennego, kaniula skośna i gwintowana, dł.kaniuli 10cm.</t>
  </si>
  <si>
    <t>Płaszcz trokara, dedykowany do narzędzi o śr.10mm, wykonany z tworzywa sztucznego PEEK i PPSU, wielorazowego użytku, bez limitu cykli sterylizacji, 3-częściowy, z metalowym i rozbieralnym zaworem do insuflacji. Wyposażony w uszczelkę wewnętrzną silikonową w kształcie "kominka"4-ramiennego, kaniula skośna i gwintowana, dł.kaniuli 10cm.</t>
  </si>
  <si>
    <t xml:space="preserve">Zapasowy korpus trokara, dwuczęściowy z metalowym  zaworem do insuflacji, współpracujący z oferowanym płaszczem trokara do narzędzi o śr.5mm </t>
  </si>
  <si>
    <t xml:space="preserve">Zapasowy korpus trokara, dwuczęściowy z metalowym  zaworem do insuflacji, współpracujący z oferowanym płaszczem trokara do narzędzi o śr.10mm </t>
  </si>
  <si>
    <t>Uchwyt silikonowy w postaci ucha do zastosowania z plastiowymi redukcjami 10/5mm lub 11/5mm, autoklawowalne (op./10 szt.)</t>
  </si>
  <si>
    <t>op=10szt</t>
  </si>
  <si>
    <t>Uszczelka wewnętrzna do oferowanych płaszczy trokarów niemetalowych wykonanych z PEEK i PPSU kompatybilna z płaszczem trokarów 3,5 - 5,5 mm. Uszczelka z silikonu medycznego w kształcie walca (podwójnego stożka) z 4 wklęsłymi skrzydełkami.Uszczelka wielorazowego użytku w op. niesterylnym (5 szt. w op.)</t>
  </si>
  <si>
    <t>Uszczelka wewnętrzna do oferowanych płaszczy trokarów niemetalowych wykonanych z PEEK i PPSU kompatybilna z płaszczem trokarów 10 - 12,5 mm. Uszczelka z silikonu medycznego w kształcie walca (podwójnego stożka) z 4 wklęsłymi skrzydełkami.Uszczelka wielorazowego użytku w op. niesterylnym (5 szt. w op.)</t>
  </si>
  <si>
    <t>Uszczelka zewnętrzna do posiadanych przez Zamawiającego trokarów niemetalowych wykonanych z PEEK i PPSU, kompatybilna z płaszczem trokara do narzędzi o śr. 10 mm.Uszczelka wielorazowego użytku w op. niesterylnym (10 szt. w op.)</t>
  </si>
  <si>
    <t>Uszczelka zewnętrzna do posiadanych przez Zamawiającego trokarów niemetalowych wykonanych z PEEK i PPSU, kompatybilna z płaszczem trokara do narzędzi o śr. 5,0 mm.Uszczelka wielorazowego użytku w op. niesterylnym (10 szt. w op.)</t>
  </si>
  <si>
    <t>Wkład roboczy nożyczek monopolarnych METZENBAUM, dł.bransz 15mm, dł.robocza 330mm, kompatybilny z systemem mocowania oraz rękojeścią z oferowanymi narzędziami laparoskopowymi . Wkład kompatybilny z narzędziami laparoskopowymi RUDOLF Medical posiadanymi przez Zamawiającego.</t>
  </si>
  <si>
    <t>Tubus do narzędzia laparoskopowego kompatybilny z narzędziami o śr.5mm firmy RUDOLF Medical posiadanymi przez Zamawiającego.</t>
  </si>
  <si>
    <t>Rączka plastikowa do narzędzia laparoskopowego, wielorazowego użytku, bez blokady, kompatybilna z narzędziami  firmy RUDOLF Medical posiadanymi przez Zamawiającego</t>
  </si>
  <si>
    <t>Rączka plastikowa do narzędzia laparoskopowego, wielorazowego użytku, z blokadą na palec wskazujący, kompatybilna z narzędziami  firmy RUDOLF Medical posiadanymi przez Zamawiającego</t>
  </si>
  <si>
    <t>Rączka plastikowa do narzędzia laparoskopowego, wielorazowego użytku, z blokadą dolną pozwalającą na jej odłączenie i pracę z nożyczkami lub disektorem, kompatybilna z narzędziami  firmy RUDOLF Medical posiadanymi przez Zamawiającego</t>
  </si>
  <si>
    <t>Przewód monopolarny do narzędzi laparoskopowych oraz kompatybilny z diatermią ERBE ICC/ACC posiadaną przez Zamawiającego, dł.3,5m</t>
  </si>
  <si>
    <t>Zadanie nr: 85 - Opaska 2</t>
  </si>
  <si>
    <t>Opaska uciskowa jednorazowego użytku kolor jasnozielony ( seledynowy ) szerokość 10 cm dł.10m</t>
  </si>
  <si>
    <t>Zadanie nr: 86- Nasadka do amniotomii</t>
  </si>
  <si>
    <t>Jednorazowa, lateksowa nasadka na palec zaopatrzona w haczyk do wykonania bezpiecznej amniotomii.</t>
  </si>
  <si>
    <t>Oświadczam, że oferowany przedmiot zamówienia jest zgodny z opisem i spełnia wymagane parametry techniczne</t>
  </si>
  <si>
    <t>Zadanie nr: 89 - Filtr do inkubatora Atom.</t>
  </si>
  <si>
    <t xml:space="preserve">Filtr do inkubatora Atom V-2100G/2200 i V85 typu 
F6-E  i V5-E  </t>
  </si>
  <si>
    <t>Mankiety irysowe do inkubatora Atom Dutchmed</t>
  </si>
  <si>
    <t>Mankiety semi-irysowe do inkubatora Atom</t>
  </si>
  <si>
    <t>Komora nawilżacza z automatyczną regulacją poziomu wody o konstrukcji zapobiegającej nadmiernemu gromadzeniu kondensatu w obwodzie oddechowym, dren do podaży wody dł. 1,2 m</t>
  </si>
  <si>
    <t>Czepiec do terapii wymiennych do stosowania w nieinwazyjnym wspomaganiu oddechu (NIV) umożliwiający zamocowanie generatora w mocowaniu kołyskowym za pomocą dwóch krótkich dwustronnych rzepów oraz w terapii tlenowej wysokimi przepływami (HFOT)  umożliwiający zamocowanie kaniuli nosowej za pomocą dwóch długich rzepów (posiadających dodatkowo warstwę klejącą). Dostępne rozmiary:
- obwód głowy do 24 cm, rozm. XXS
- obwód głowy 24-28 cm, rozm. XS
- obwód głowy 28-31 cm, rozm. S
- obwód głowy 31-34cm, rozm. M
- obwód głowy 34-38 cm, rozm. L
- obwód głowy 38-42 cm, rozm. XL do wyboru przy zamówieniu</t>
  </si>
  <si>
    <t>Maska nosowa rozm. S
Maska nosowa rozm. M
Maska nosowa rozm. L
Maska nosowa rozm. XL do wyboru przy zamówieniu</t>
  </si>
  <si>
    <r>
      <rPr>
        <sz val="10"/>
        <color rgb="FF000000"/>
        <rFont val="Arial"/>
        <family val="2"/>
        <charset val="238"/>
      </rPr>
      <t xml:space="preserve">Układ oddechowy noworodkowy z generatorem IF, jednorazowego użytku (mikrobiologicznie czysty), z zabezpieczeniem przeciwdrobnoustrojowym opartym na działaniu jonów srebra 
</t>
    </r>
    <r>
      <rPr>
        <u/>
        <sz val="10"/>
        <color rgb="FF000000"/>
        <rFont val="Arial"/>
        <family val="2"/>
        <charset val="238"/>
      </rPr>
      <t xml:space="preserve">W skład zestawu wchodzi:
</t>
    </r>
    <r>
      <rPr>
        <sz val="10"/>
        <color rgb="FF000000"/>
        <rFont val="Arial"/>
        <family val="2"/>
        <charset val="238"/>
      </rPr>
      <t>- odcinek wdechowy podgrzewany dł. 1,2 m,  wew. 10 mm,
- odcinek wydechowy niepodgrzewany z perforacją w postaci regularnych otworów zabezpieczających 
  przed okluzją, umiejscowionych na wierzchołkach karbowań, na całej długości odcinka,
- odcinek łączący nawilżacz z respiratorem dł. 0,6 m,
- końcówka donosowa o zróżnicowanej grubości ramion donosowych w rozm. S, M, L,
- odcinek do pomiaru ciśnienia dł. 2,1 m,
- generator IF z elastycznymi i miękkimi paskami mocującymi z pętelkami do zaczepienia rzepów z 
  jednej strony, paski zakończone usztywnianymi, karbowanymi końcami, które ułatwiają 
  montaż generatora do czapeczki,
- kołyska do zamocowania generatora na czepcu, wykonana z elastycznego tworzywa w kształcie 
  litery T, z rzepem mocującym. Do wyboru przy zamówieniu</t>
    </r>
  </si>
  <si>
    <t>Zadanie nr: 90 – Żel hydrożelowy do FESS-u.</t>
  </si>
  <si>
    <t>Żel stanowiący barierę przeciwzrostową stosowana po zabiegach operacyjnych ( zabiegi typu FESS,wycinanie migdałków czy polipów, korekta przegrody nosowej ). Preparat wykonany w pełni na bazie hydrożelu hialuronowego lub pochodnych celulozy, jest on sterylny i charakteryzuje się bardzo dużą lepkością dzięki zastosowaniu metody sieciowania cross-link. Żel wykazuje pełną absorpcję w dwa do trzech tygodni po jego aplikacji tym samym nie wymaga bolesnego usuwania.  Preparat w sterylnych ampułko strzykawkach , gotowych do użycia z dołączoną do opakowania elastyczną kaniulą ułatwiającą aplikację żelu po zabiegach endoskopowych. Hamuje nawet minimalne krwawienie i poprawia szybkość gojenia się ran co powoduje wzrost komfortu pacjenta po zabieg ,nie wymaga chłodzenia.</t>
  </si>
  <si>
    <t>Zadanie nr: 92-  Kaczki i baseny do myjni dezynfektora.</t>
  </si>
  <si>
    <t>Kaczka wielorazowego użytku z pokrywką, wykonana z polietylenu w kolorze zielonym. Wymiary: 30 x 13,5 x 10 x 14m. Kompatybilna z płuczko dezynfektorem Clinox 3A</t>
  </si>
  <si>
    <t>Basen wielorazowego użytku z pokrywą, w kolorze białym, wykonany z polipropyleny, autoklaw owalny, z rączką ułatwiającą użytkowanie (niewystająca). Max. długość z rączka 50cm. Kompatybilny z płuczko dezynfektorem Clinox 3A</t>
  </si>
  <si>
    <t>Data ………………………………………….                                                                                                                             ………………………………………………...</t>
  </si>
  <si>
    <t>Podpis osoby/osób uprawnionej</t>
  </si>
  <si>
    <t>Zadanie nr: 93 – Ciśnieniomierze</t>
  </si>
  <si>
    <t>Ciśnieniomierz do pomiaru ciśnienia krwi z technologią Duo Sensor składający się z  klasycznej osłuchowej, stosowanej w gabinetach lekarskich i oscylometrycznej metody badania, zapewniający wysoce precyzyjne wyniki ciśnienia tętniczego także w przypadku pacjentów z arytmią Aparat wykrywa zaburzenia rytmu pracy serca (arytmię serca) Indywidualne dopasowanie poziomu ciśnienia powietrza w mankiecie. Pamięć: aparat zapisuje minimum 60 wyników dla 2 użytkowników łącznie z datą i godziną pomiaru Aparat rozróżnia wartości pomiarów dokonywanych rano i wieczorem (wytyczne ESH), wylicza wartości średnie z wszystkich pomiarów oraz pomiarów porannych i wieczornych Aparat może być podłączony do komputera poprzez port USB, dzięki czemu może nastąpić przeniesienie danych pacjenta. Duże przyciski, czytelny wyświetlacz. W zestawie z ciśnieniomierzem 1 mankiet do wyboru przy zakupie 3 rozmiarach: r. S (nowy rozmiar /obwód ramienia 17 -22 cm+- 2cm), r. M (obwód ramienia 22 - 32 cm+- 2cm) i r . L (obwód ramienia 32 -42 cm+-2cm); Aparat klinicznie zatwierdzony. Rekomendacje niezależnych instytutów badawczych. 5 letnia gwarancja.</t>
  </si>
  <si>
    <t>Mankiet do wyboru przy zakupie 3 rozmiarach: r. S (nowy rozmiar /obwód ramienia 17 -22 cm+- 2cm), r. M (obwód ramienia 22 - 32 cm+- 2cm) i r . L (obwód ramienia 32 -42 cm+-2cm);</t>
  </si>
  <si>
    <t>Zadanie nr 95- Żele i gaziki</t>
  </si>
  <si>
    <t>Lp</t>
  </si>
  <si>
    <t>Sterylny (sterylizowany radiacyjnie) lubrykant  poślizgowy ,pakowany  podwójnie , saszetka z wyprofilowaną końcówką  do dokładnej aplikacji, końcówka  z nacięciem,  lubrykant na bazie wody, odtłuszczony, bezzapachowy i bezbarwny, nie powoduje podrażnień, saszetki po 5g</t>
  </si>
  <si>
    <t>op=150szt.</t>
  </si>
  <si>
    <t>Sterylny żel do miejscowego znieczulenia z lignokainą oraz zapewniający optymalne smarowanie przy wstawianiu instrumentów do jam ciała. Skład chemiczny żelu podany na sterylnej ampułkostrzykawce oraz opakowaniu zbiorczym. Ampułkostrzykawka pakowana  pojed po 6ml</t>
  </si>
  <si>
    <t>Gaziki nasączane chlorheksydyną 2% i 70% alkoholem izopropylowy.Do dezynfekcji cewników centralnych i obwodowych.Pakowane pojedynczo. w rozmiarze                   12,5 (+/- 0,5 cm) x 18,5 ( +/- 0,5 cm)</t>
  </si>
  <si>
    <t>op=200szt.</t>
  </si>
  <si>
    <t>Pałeczki do nawilżania jamy ustnej. Niezawierające cukru,nasączone gliceryną .</t>
  </si>
  <si>
    <t>op=75szt.</t>
  </si>
  <si>
    <t>Zadanie nr: 99– Akcesoria do tlenoterapii i inhalacji</t>
  </si>
  <si>
    <t>Maska tlenowa dla dorosłych z przewodem i zaciskiem, jednorazowa L-XL bezbawna</t>
  </si>
  <si>
    <t>Maska tlenowa dla dorosłych z przewodem i rezerwuarem powietrza, jednorazowa S-XL</t>
  </si>
  <si>
    <t>Maska tlenowa dla noworodków z przewodem i zaciskiem, jednorazowa S bezbarwna</t>
  </si>
  <si>
    <t>Maska tlenowa dla dzieci z przewodem i zaciskiem, jednorazowa M bezbarwna</t>
  </si>
  <si>
    <t>Maska anestetyczna  nr 00</t>
  </si>
  <si>
    <t>Maska anestetyczna  nr 0</t>
  </si>
  <si>
    <t>Maska anestetyczna z zaworem nr 1</t>
  </si>
  <si>
    <t>Maska anestetyczna z zaworem nr 2</t>
  </si>
  <si>
    <t>Maska anestetyczna z zaworem nr 3</t>
  </si>
  <si>
    <t>Maska anestetyczna z zaworem nr 4</t>
  </si>
  <si>
    <t>Maska anestetyczna z zaworem nr 5</t>
  </si>
  <si>
    <t>Cewnik do podawania tlenu przez nos /wąsy tlenowe dla noworodków, jednorazowe, bezbarwne</t>
  </si>
  <si>
    <t>Cewnik do podawania tlenu przez nos /wąsy tlenowe, jednorazowe dla dorosłych, bezbarwne</t>
  </si>
  <si>
    <t>Dren tlenowy 2,0-2,2 m</t>
  </si>
  <si>
    <t>Maska z nebulizatorem i wężem  jednorazowa S-M, bezbarwna</t>
  </si>
  <si>
    <t>Maska z nebulizatorem i wężem dla dorosłych, jednorazowa L-XL, bezbarwna.</t>
  </si>
  <si>
    <t>Zadanie nr: 100 - System zamknięty próżniowy pobierania krwi</t>
  </si>
  <si>
    <t>Adapter Luer do systemu</t>
  </si>
  <si>
    <t>Adapter Luer do systemu na stałe połączony z uchwytem, całośc pakowana pojedyńczo sterylny</t>
  </si>
  <si>
    <t>Uchwyty jednorazowe do igieł, adapterów luer, igieł motylkowych</t>
  </si>
  <si>
    <t>Igła systemowa 0,7;0,8; długość igły 32 do 38mm</t>
  </si>
  <si>
    <t>Igła systemowa z wizualizacją 0,7; 0,8 – 25 do 38 mm,</t>
  </si>
  <si>
    <t>Probówka  4 ml z aktywatorem wykrzepiania</t>
  </si>
  <si>
    <t>Probówka 6 ml z aktywatorem wykrzepiania</t>
  </si>
  <si>
    <t>Probówka 1 i 2 ml z K2 EDTA lub K3 EDTA do wyboru przy zakupie</t>
  </si>
  <si>
    <t>Probówka do badań koagul. 1-2 ml z cytr.3,2 %, probówka z podwójną ścianką.</t>
  </si>
  <si>
    <t>Probówka do OB. met. liniową 1,6-2 ml</t>
  </si>
  <si>
    <t>Rurka skalowana do OB. kompatybilna z poz. 10</t>
  </si>
  <si>
    <t>Probówka do OB. met. Logar.  2,75-5 ml</t>
  </si>
  <si>
    <t>Statyw skalowany do probówek z poz. 12</t>
  </si>
  <si>
    <t>Mikrometoda do surowicy bez dodatków</t>
  </si>
  <si>
    <t>Mikrometoda do surowicy z aktywatorem krzepnięcia i żelem 300-800 mikrolitrów</t>
  </si>
  <si>
    <t>Probówki do biochemicznych badań z trombina i żelem separującym cito (czas wykrzepiania do 5 min, poświadczone oświadczeniem producenta). 3-5ml</t>
  </si>
  <si>
    <t>Igły motylkowe do pobierania krwi  21,23, 25G, z zintegrowaną osłonką zabezpieczającą blokującą igłę po pobraniu,  wężyk-  18 – 31 cm</t>
  </si>
  <si>
    <t>Igła fabrycznie połączona z uchwytem 21G z igłą z wizualizacją ( komplet posiadający zabezpieczenie przeciwzakłuciowe)</t>
  </si>
  <si>
    <t xml:space="preserve">Probówka z heparyną litową 4ml </t>
  </si>
  <si>
    <t>Mikrometoda do koagulologii z cytrynianem sodu 3,2%, 0,5ml</t>
  </si>
  <si>
    <t>PARAMETRY GRANICZNE  zamkniętego systemu pobierania krwi</t>
  </si>
  <si>
    <t>Technika pobierania - system próżniowy, próżnia kalibrowana na etapie produkcji</t>
  </si>
  <si>
    <t>Materiał, z którego wykonane są poszczególne elementy systemu – plastik (dopuszcza się probówkę do OB ze szkła)</t>
  </si>
  <si>
    <t>System ma gwarantować bezpośrednie pobieranie krwi z jednego wkłucia  do probówek.</t>
  </si>
  <si>
    <t>Każda probówka systemu ma posiadać etykietę z miejscem na opis próbki i umieszczenie tam wszystkich niezbędnych informacji.</t>
  </si>
  <si>
    <t>Każda probówka i każda igła systemu ma posiadać nadrukowaną na etykiecie datę ważności i numer serii.</t>
  </si>
  <si>
    <t>Termin przydatności min. 7 miesięcy od daty dostawy ( dopuszcza się min. 4 miesiące przypadku koagulologii), otwarcie najmniejszego opakowania handlowego nie skraca terminu ważności.</t>
  </si>
  <si>
    <t>Wszystkie igły, uchwyty, adaptery Luer ze względu na kompatybilność muszą pochodzić od jednego producenta.</t>
  </si>
  <si>
    <t>Zamknięcie probówek umożliwiające ich wielokrotne zamykanie i otwieranie.</t>
  </si>
  <si>
    <t>Bezpieczeństwo pracy, zabezpieczenie przed kontaktem z krwią i efektem aerozolowym - korek wykonany ze specjalnej mieszanki gumy</t>
  </si>
  <si>
    <t>Igły z poz 4,5,17,18 maja posiadać osłonkę zabezpieczającą przed zakłuciem personelu umiejscowioną na igle bądź uchwycie.</t>
  </si>
  <si>
    <t>Na uchwycie Logo lub nazwa producenta, lub systemu</t>
  </si>
  <si>
    <t>Na wezwanie zamawiającego dołączyć po 3 sztuki próbek z każdej pozycji.</t>
  </si>
  <si>
    <t>Zadanie nr:102 - Reduktory</t>
  </si>
  <si>
    <t xml:space="preserve"> Reduktor  z dozownikiem 0-15 l/min.+ szybkozłącze / DIN/lub AGA do wyboru przy zakupie</t>
  </si>
  <si>
    <t>Dozownik  z zaworem umożliwiającym płynną regulację dozowania tlenu, wielorazową butelką nawilżacza,ze złączem typu AGA lub DIN do wyboru przy zakupie.</t>
  </si>
  <si>
    <t>Reduktor ssania z butlą zabezpieczającą mocowany bezpośrednio do gniazda próżni (technologia DIN. Regulacja w zakresie od 0 do podciśnienia istniejącego w instalacji. Wysokość całkowita nie większa niż 20cm.</t>
  </si>
  <si>
    <t>Pojemnik zabezpieczający ok 250 ml z poliwęglanu z zaworem odcinającym</t>
  </si>
  <si>
    <t xml:space="preserve">Wąż silikonowy do ssaka 12x,5 do ssaka medycznego typu PR – 12/7 </t>
  </si>
  <si>
    <t>Zadanie nr: 103 - Preparat znieczulający</t>
  </si>
  <si>
    <t>Preparat przeciwbólowy zawierający mieszaninę gazów o składzi : 50%podtlenku azotu i 50% tlenu zarejestrowany jako lek wraz z dostawami</t>
  </si>
  <si>
    <t>butla po 10 l = 2,8 m3 gazu</t>
  </si>
  <si>
    <t>Ustniki jednorazowe do zaworu dozującego</t>
  </si>
  <si>
    <t>Dzierżawa 5 butli</t>
  </si>
  <si>
    <t>miesiąc</t>
  </si>
  <si>
    <t>Dzierżawa 3 stojaków na kółkach</t>
  </si>
  <si>
    <t>Dzierżawa 3 zaworów dozujących</t>
  </si>
  <si>
    <t>Uwaga:</t>
  </si>
  <si>
    <t>Wykonawca dostarczy Zamawiającemu w ramach umowy dzierżawy butle, stojaki i zawory ( zawory dozujące nie mogą zawierać części wymagających sterylizacji)</t>
  </si>
  <si>
    <t>Zadanie nr: 106 - Zestawy do pomp Medima</t>
  </si>
  <si>
    <r>
      <rPr>
        <sz val="10"/>
        <rFont val="Arial"/>
        <family val="2"/>
        <charset val="238"/>
      </rPr>
      <t>Uniwersalny zestaw do podaży leków i płynów oraz żywienia pozajelitowego
Komora kroplowa 20 kropel/ml, filtr 15µm.
Zawór blokujący przepływ po wyjęciu zestawu z pompy.
Dodatkowy zawór rolkowy.
Długość 270-285 cm
Nie zawiera</t>
    </r>
    <r>
      <rPr>
        <b/>
        <sz val="10"/>
        <rFont val="Arial"/>
        <family val="2"/>
        <charset val="238"/>
      </rPr>
      <t xml:space="preserve"> DEHP 
</t>
    </r>
    <r>
      <rPr>
        <sz val="10"/>
        <rFont val="Arial"/>
        <family val="2"/>
        <charset val="238"/>
      </rPr>
      <t>Nie zawiera Latexu</t>
    </r>
  </si>
  <si>
    <r>
      <rPr>
        <sz val="10"/>
        <rFont val="Arial"/>
        <family val="2"/>
        <charset val="238"/>
      </rPr>
      <t>Zestaw do podaży krwi oraz preparatów krwiopochodnych.
Komora kroplowa 20 kropel/ml, filtr 200µm.
Zawór blokujący przepływ po wyjęciu zestawu z pompy.
Dodatkowy zawór rolkowy.
Długość 270-285 cm
Nie zawiera</t>
    </r>
    <r>
      <rPr>
        <b/>
        <sz val="10"/>
        <rFont val="Arial"/>
        <family val="2"/>
        <charset val="238"/>
      </rPr>
      <t xml:space="preserve"> DEHP 
</t>
    </r>
    <r>
      <rPr>
        <sz val="10"/>
        <rFont val="Arial"/>
        <family val="2"/>
        <charset val="238"/>
      </rPr>
      <t>Nie zawiera Latexu</t>
    </r>
    <r>
      <rPr>
        <b/>
        <sz val="10"/>
        <rFont val="Arial"/>
        <family val="2"/>
        <charset val="238"/>
      </rPr>
      <t xml:space="preserve"> </t>
    </r>
  </si>
  <si>
    <r>
      <rPr>
        <sz val="10"/>
        <rFont val="Arial"/>
        <family val="2"/>
        <charset val="238"/>
      </rPr>
      <t>Zestaw do podaży leków światłoczułych, kolor bursztynowy.
Komora kroplowa 20 kropel/ml, filtr 15µm.
Zawór blokujący przepływ po wyjęciu zestawu z pompy.
Dodatkowy zawór rolkowy.
Długość 270-285 cm
Nie zawiera</t>
    </r>
    <r>
      <rPr>
        <b/>
        <sz val="10"/>
        <rFont val="Arial"/>
        <family val="2"/>
        <charset val="238"/>
      </rPr>
      <t xml:space="preserve"> DEHP 
</t>
    </r>
    <r>
      <rPr>
        <sz val="10"/>
        <rFont val="Arial"/>
        <family val="2"/>
        <charset val="238"/>
      </rPr>
      <t>Nie zawiera Latexu</t>
    </r>
    <r>
      <rPr>
        <b/>
        <sz val="10"/>
        <rFont val="Arial"/>
        <family val="2"/>
        <charset val="238"/>
      </rPr>
      <t xml:space="preserve"> </t>
    </r>
  </si>
  <si>
    <t>Detektor kropli kompratybilny z pompami objętościowymi Medima P1 i P2</t>
  </si>
  <si>
    <t>Zadanie nr: 108 - System HFNC</t>
  </si>
  <si>
    <t>Kaniula donosowa do terapii tlenowej HFNC (high flow nasal cannula). przystosowana do współpracy z podgrzewanymi układami oddechowymi serii 900PT561 firmy Fisher&amp;Paykel.
Kaniula wyposażona jest w regulowany pasek zakładany na główę, umożliwiający zamocowanie kaniuli na twarzy pacjenta. Kaniula wyposażona jest w dwie miękkie, wyprofilowne wyściółki przy policzkach pacjenta, zwiększające stabilność dopasowania i zmniejszące nacisk na twarz. Kolorystyczne oznaczenia 3 różnych rozmiarów umożliwiają błyskawiczny dobór właściwego rozmiaru. Dren kaniuli wykonany jest z elastycznego, oddychającego materiału odparowującego nadmiar wilgoci.
Kaniula posiada dwa miękkie, elastyczne noski. Kształt nosków jest dopasowany do budowy nosa pacjenta i występuje w trzech rozmiarach: S, M, L do wyboru przy zakupie.
rozmiar S (przepływ gazów 10-50 L/min) - wyściółka koloru pomarańczowego
 rozmiar M (przepływ gazów 10-60 L/min) - wyściółka koloru niebieskiego
Rozmiar L (przepływ gazów 10-60 L/min) - wyściółka koloru zielonego
Produkt zalecany do użytku przez 14 dni</t>
  </si>
  <si>
    <t>Łącznik tracheo do terapii tlenowej HFNC (high flow nasal cannula). przystosowany do współpracy z podgrzewanymi układami oddechowymi serii 900PT561 firmy Fisher&amp;Paykel.</t>
  </si>
  <si>
    <t>Filtr do urzadzenia AIRVO II, filtr zapewniajacy dopływ czystego powietrza, zalecany do wymiany co 3 m-ce</t>
  </si>
  <si>
    <t>Układ do oddychania ogrzanym i nawilżonym powietrzem
z samonapełniającą się komorą MR290.
Układ oddechowy do terapii tlenowej HFNC (high flow nasal cannula) o długości 185 cm. Odcinek wdechowy podgrzewany wyposażony w zatopioną grzałkę w ściankach układu oddechowego eliminujący skropliny w układzie w drenie z wbudowanym czujnikiem temperatury oraz zintegrowany ruchomy klips do mocowania. Przepływ gazów w zakresie 2 – 60 L/min.
Zakończenie układu o kształcie zapewniającym prawidłowe podłączenie do kaniul nosowych serii OPT316, OPT318, OPT942, OPT944, OPT946 i interfejsu do tracheostomii OPT firmy Fisher&amp;Paykel. Zapewnia bezpieczne połączenie kaniul donosowych serii OPT firmy Fisher&amp;Paykel, charakteryzujące się wyraźnym „kliknięciem” podczas montażu. Układ zapewniający pracę w zakresie przepływów 2 – 60 L/min. w zależności od wyboru rodzaju trybu pracy urządzenia. 
Komplet zawiera adapter z komorą nawilżacza z automatycznym pobieraniem wody, posiadającą dwa pływaki zabezpieczające przed przedostaniem się wody do układu oddechowego.
Układ oddechowy wraz z adapterem i komorą tworzy komplet tzn. znajdują się w jednym opakowaniu.
Produkt zalecany do użytku przez 14 dni</t>
  </si>
  <si>
    <t>Adapter do tracheostomii</t>
  </si>
  <si>
    <t>Zadanie nr:110  Tamponada balonowa do krwawień poporodowych.</t>
  </si>
  <si>
    <t>Tamponada balonowa do krwawień poporodowych:                                - podwójny lekki balon (zewnętrzny na sól fizjologiczną, wewnętrzny na powietrze)
- strzykawka o pojemności 50-60 ml
- woreczek drenażowy 500 ml
- trzy końcówki z zaworami</t>
  </si>
  <si>
    <t>Zadanie nr: 111 - Pompy elastomerowe</t>
  </si>
  <si>
    <r>
      <rPr>
        <sz val="10"/>
        <color rgb="FF333333"/>
        <rFont val="Arial"/>
        <family val="2"/>
        <charset val="238"/>
      </rPr>
      <t xml:space="preserve">Autofuser  zwykły do wlewów ciągłych
</t>
    </r>
    <r>
      <rPr>
        <sz val="10"/>
        <rFont val="Arial"/>
        <family val="2"/>
        <charset val="238"/>
      </rPr>
      <t xml:space="preserve">Przenośny system infuzyjny wykorzystujący zbiornik elastomerowy oraz ogranicznik przepływu, zapewniający ciągły przepływ leku przez określony czas przy nominalnej prędkości przepływu. Urządzenie gwarantuje dostarczenie żądanej, nominalnej objętości w zakresie +/- 10-15% nominalnego czasu wlewu. Urządzenie wyposażone jest w filtr cząstek stałych i powietrza przez, który podawana jest zawartość. </t>
    </r>
    <r>
      <rPr>
        <b/>
        <u/>
        <sz val="10"/>
        <rFont val="Arial"/>
        <family val="2"/>
        <charset val="238"/>
      </rPr>
      <t xml:space="preserve">Dren łączący długość min. 125 cm </t>
    </r>
    <r>
      <rPr>
        <sz val="10"/>
        <rFont val="Arial"/>
        <family val="2"/>
        <charset val="238"/>
      </rPr>
      <t xml:space="preserve">z klamrą i zatyczką z filtrem hydrofobowym.
Urządzenie pakowane pojedynczo, jałowe. W torze przepływu w kontakcie z podawanym lekiem nie zawiera DEHP. Zbiornik z elastomeru silikonowego umieszczony w </t>
    </r>
    <r>
      <rPr>
        <b/>
        <u/>
        <sz val="10"/>
        <rFont val="Arial"/>
        <family val="2"/>
        <charset val="238"/>
      </rPr>
      <t>obudowie PC w kształcie płaskiego dysku</t>
    </r>
    <r>
      <rPr>
        <sz val="10"/>
        <rFont val="Arial"/>
        <family val="2"/>
        <charset val="238"/>
      </rPr>
      <t>, wygodnego do przenoszenia i układania na powierzchni w trakcie napełniania. Obudowa zapewnia możliwość wizualnej kontroli postępu wlewu oraz ochronę zbiornika elastomerowego. 
Napełnianie systemu odbywa się przez centralnie umieszczony port wyposażony w:
- połączenie Luer Lock, 
przykręcaną pokrywę z wygodnym uchwytem
zawór uniemożliwiający cofanie się/wyciek płynu po odłączeniu strzykawki.
Wymagane dokumenty :  
• Certyfikat CE /świadectwo rejestracji w URPL
• Badania potwierdzające, że system infuzyjny jest sprawdzony pod względem stabilności z 5-FU
• Karta danych technicznych na potwierdzenie wymagań określonych w opisie przedmiotu zamówienia
Nominalny czas infuzji: …..…ml/godz</t>
    </r>
    <r>
      <rPr>
        <sz val="10"/>
        <color rgb="FFFF0000"/>
        <rFont val="Arial"/>
        <family val="2"/>
        <charset val="238"/>
      </rPr>
      <t xml:space="preserve">. (możliwe do wyboru:0.5, 1.0, 2.0,4.0, 5.0, 8.0 10.0)
</t>
    </r>
    <r>
      <rPr>
        <sz val="10"/>
        <rFont val="Arial"/>
        <family val="2"/>
        <charset val="238"/>
      </rPr>
      <t>Nominalna objętość: ……………ml</t>
    </r>
    <r>
      <rPr>
        <sz val="10"/>
        <color rgb="FFFF0000"/>
        <rFont val="Arial"/>
        <family val="2"/>
        <charset val="238"/>
      </rPr>
      <t>, (możliwe do wyboru:60, 100, 150, 275, 400, 550)</t>
    </r>
  </si>
  <si>
    <r>
      <rPr>
        <sz val="10"/>
        <color rgb="FF333333"/>
        <rFont val="Arial"/>
        <family val="2"/>
        <charset val="238"/>
      </rPr>
      <t xml:space="preserve">Autoselector z regulatorem przepływu
</t>
    </r>
    <r>
      <rPr>
        <sz val="10"/>
        <rFont val="Arial"/>
        <family val="2"/>
        <charset val="238"/>
      </rPr>
      <t xml:space="preserve">Przenośny system infuzyjny wykorzystujący zbiornik elastomerowy z regulatorem przepływu umożliwiającym wstępne ustawienie prędkości przepływu w zakresie do wyboru </t>
    </r>
    <r>
      <rPr>
        <sz val="10"/>
        <color rgb="FFFF0000"/>
        <rFont val="Arial"/>
        <family val="2"/>
        <charset val="238"/>
      </rPr>
      <t xml:space="preserve">0.5-7.0 ml/h lub 1.0-14.0 ml/h  </t>
    </r>
    <r>
      <rPr>
        <sz val="10"/>
        <rFont val="Arial"/>
        <family val="2"/>
        <charset val="238"/>
      </rPr>
      <t xml:space="preserve">przeznaczony do ciągłego  przetaczania leków . Możliwość zablokowania zmian prędkości przez pacjenta.
Urządzenie gwarantuje dostarczenie żądanej, nominalnej objętości w zakresie +/- 10-15% nominalnego czasu wlewu. Urządzenie wyposażone jest w filtr cząstek stałych i powietrza przez, który podawana jest zawartość. </t>
    </r>
    <r>
      <rPr>
        <b/>
        <u/>
        <sz val="10"/>
        <rFont val="Arial"/>
        <family val="2"/>
        <charset val="238"/>
      </rPr>
      <t xml:space="preserve">Dren łączący długość min. 125 cm </t>
    </r>
    <r>
      <rPr>
        <sz val="10"/>
        <rFont val="Arial"/>
        <family val="2"/>
        <charset val="238"/>
      </rPr>
      <t xml:space="preserve">z klamrą i zatyczką z filtrem hydrofobowym.
Urządzenie pakowane pojedynczo, jałowe. W torze przepływu w kontakcie z podawanym lekiem nie zawiera DEHP. Zbiornik z elastomeru silikonowego umieszczony w </t>
    </r>
    <r>
      <rPr>
        <b/>
        <u/>
        <sz val="10"/>
        <rFont val="Arial"/>
        <family val="2"/>
        <charset val="238"/>
      </rPr>
      <t>obudowie PC w kształcie płaskiego dysku</t>
    </r>
    <r>
      <rPr>
        <sz val="10"/>
        <rFont val="Arial"/>
        <family val="2"/>
        <charset val="238"/>
      </rPr>
      <t>, wygodnego do przenoszenia i układania na powierzchni w trakcie napełniania. Obudowa zapewnia możliwość wizualnej kontroli postępu wlewu oraz ochronę zbiornika elastomerowego. 
Napełnianie systemu odbywa się przez centralnie umieszczony port wyposażony w:
- połączenie Luer Lock, 
przykręcaną pokrywę z wygodnym uchwytem
zawór uniemożliwiający cofanie się/wyciek płynu po odłączeniu strzykawki.
Wymagane dokumenty :  
• Certyfikat CE /świadectwo rejestracji w URPL
• Badania potwierdzające, że system infuzyjny jest sprawdzony pod względem stabilności z 5-FU
• Karta danych technicznych na potwierdzenie wymagań określonych w opisie przedmiotu zamówienia
Nominalny czas infuzji: …..…ml/godz</t>
    </r>
    <r>
      <rPr>
        <sz val="10"/>
        <color rgb="FFFF0000"/>
        <rFont val="Arial"/>
        <family val="2"/>
        <charset val="238"/>
      </rPr>
      <t xml:space="preserve">. (możliwe do wyboru:0.5, 1.0, 2.0,4.0, 5.0, 8.0 10.0)
</t>
    </r>
    <r>
      <rPr>
        <sz val="10"/>
        <rFont val="Arial"/>
        <family val="2"/>
        <charset val="238"/>
      </rPr>
      <t>Nominalna objętość: ……………ml(</t>
    </r>
    <r>
      <rPr>
        <sz val="10"/>
        <color rgb="FFFF0000"/>
        <rFont val="Arial"/>
        <family val="2"/>
        <charset val="238"/>
      </rPr>
      <t xml:space="preserve"> 275, 400, 550)</t>
    </r>
  </si>
  <si>
    <r>
      <rPr>
        <sz val="10"/>
        <color rgb="FF333333"/>
        <rFont val="Arial"/>
        <family val="2"/>
        <charset val="238"/>
      </rPr>
      <t xml:space="preserve">Autoselector z regulatorem przepływu
</t>
    </r>
    <r>
      <rPr>
        <sz val="10"/>
        <color rgb="FF000000"/>
        <rFont val="Arial"/>
        <family val="2"/>
        <charset val="238"/>
      </rPr>
      <t xml:space="preserve">Przenośny system infuzyjny wykorzystujący zbiornik elastomerowy z regulatorem przepływu umożliwiającym wstępne ustawienie prędkości przepływu w zakresie do wyboru </t>
    </r>
    <r>
      <rPr>
        <sz val="10"/>
        <color rgb="FFFF0000"/>
        <rFont val="Arial"/>
        <family val="2"/>
        <charset val="238"/>
      </rPr>
      <t xml:space="preserve">0.5-7.0 ml/h lub 1.0-14.0 ml/h  </t>
    </r>
    <r>
      <rPr>
        <sz val="10"/>
        <color rgb="FF000000"/>
        <rFont val="Arial"/>
        <family val="2"/>
        <charset val="238"/>
      </rPr>
      <t xml:space="preserve">przeznaczony do ciągłego  przetaczania leków . Możliwość zablokowania zmian prędkości przez pacjenta.
Urządzenie gwarantuje dostarczenie żądanej, nominalnej objętości w zakresie +/- 10-15% nominalnego czasu wlewu. Urządzenie wyposażone jest w filtr cząstek stałych i powietrza przez, który podawana jest zawartość. </t>
    </r>
    <r>
      <rPr>
        <b/>
        <u/>
        <sz val="10"/>
        <color rgb="FF000000"/>
        <rFont val="Arial"/>
        <family val="2"/>
        <charset val="238"/>
      </rPr>
      <t xml:space="preserve">Dren łączący długość min. 125 cm </t>
    </r>
    <r>
      <rPr>
        <sz val="10"/>
        <color rgb="FF000000"/>
        <rFont val="Arial"/>
        <family val="2"/>
        <charset val="238"/>
      </rPr>
      <t xml:space="preserve">z klamrą i zatyczką z filtrem hydrofobowym.
Urządzenie pakowane pojedynczo, jałowe. W torze przepływu w kontakcie z podawanym lekiem nie zawiera DEHP. Zbiornik z elastomeru silikonowego umieszczony w </t>
    </r>
    <r>
      <rPr>
        <b/>
        <u/>
        <sz val="10"/>
        <color rgb="FF000000"/>
        <rFont val="Arial"/>
        <family val="2"/>
        <charset val="238"/>
      </rPr>
      <t>obudowie PC w kształcie płaskiego dysku</t>
    </r>
    <r>
      <rPr>
        <sz val="10"/>
        <color rgb="FF000000"/>
        <rFont val="Arial"/>
        <family val="2"/>
        <charset val="238"/>
      </rPr>
      <t>, wygodnego do przenoszenia i układania na powierzchni w trakcie napełniania. Obudowa zapewnia możliwość wizualnej kontroli postępu wlewu oraz ochronę zbiornika elastomerowego. 
Napełnianie systemu odbywa się przez centralnie umieszczony port wyposażony w:
- połączenie Luer Lock, 
przykręcaną pokrywę z wygodnym uchwytem
zawór uniemożliwiający cofanie się/wyciek płynu po odłączeniu strzykawki.
Wymagane dokumenty :  
• Certyfikat CE /świadectwo rejestracji w URPL
• Badania potwierdzające, że system infuzyjny jest sprawdzony pod względem stabilności z 5-FU
• Karta danych technicznych na potwierdzenie wymagań określonych w opisie przedmiotu zamówienia
Nominalny czas infuzji: …..…ml/godz</t>
    </r>
    <r>
      <rPr>
        <sz val="10"/>
        <color rgb="FFFF0000"/>
        <rFont val="Arial"/>
        <family val="2"/>
        <charset val="238"/>
      </rPr>
      <t xml:space="preserve">. (możliwe do wyboru:0.5, 1.0, 2.0,4.0, 5.0, 8.0 10.0)
</t>
    </r>
    <r>
      <rPr>
        <sz val="10"/>
        <color rgb="FF000000"/>
        <rFont val="Arial"/>
        <family val="2"/>
        <charset val="238"/>
      </rPr>
      <t>Nominalna objętość: ……………ml</t>
    </r>
    <r>
      <rPr>
        <sz val="10"/>
        <color rgb="FFFF0000"/>
        <rFont val="Arial"/>
        <family val="2"/>
        <charset val="238"/>
      </rPr>
      <t>, (60, 100, 150,)</t>
    </r>
  </si>
  <si>
    <r>
      <rPr>
        <sz val="10"/>
        <color rgb="FF333333"/>
        <rFont val="Arial"/>
        <family val="2"/>
        <charset val="238"/>
      </rPr>
      <t xml:space="preserve">Autoselector r z regulatorem i bolusem
</t>
    </r>
    <r>
      <rPr>
        <sz val="10"/>
        <rFont val="Arial"/>
        <family val="2"/>
        <charset val="238"/>
      </rPr>
      <t xml:space="preserve">Przenośny system infuzyjny wykorzystujący zbiornik elastomerowy z regulatorem przepływu umożliwiającym wstępne ustawienie prędkości przepływu w zakresie do wyboru </t>
    </r>
    <r>
      <rPr>
        <sz val="10"/>
        <color rgb="FFFF0000"/>
        <rFont val="Arial"/>
        <family val="2"/>
        <charset val="238"/>
      </rPr>
      <t xml:space="preserve">0.5-7.0 ml/h lub  1.0-14.0 ml/h </t>
    </r>
    <r>
      <rPr>
        <sz val="10"/>
        <rFont val="Arial"/>
        <family val="2"/>
        <charset val="238"/>
      </rPr>
      <t xml:space="preserve">przeznaczony do </t>
    </r>
    <r>
      <rPr>
        <sz val="10"/>
        <color rgb="FFFF0000"/>
        <rFont val="Arial"/>
        <family val="2"/>
        <charset val="238"/>
      </rPr>
      <t xml:space="preserve">ciągłego i/lub przerywanego </t>
    </r>
    <r>
      <rPr>
        <sz val="10"/>
        <rFont val="Arial"/>
        <family val="2"/>
        <charset val="238"/>
      </rPr>
      <t xml:space="preserve">przetaczania leków . Możliwość zablokowania zmian prędkości przez pacjenta. Możliowść terapii PCA dzięki bolusowi o objętości </t>
    </r>
    <r>
      <rPr>
        <sz val="10"/>
        <color rgb="FFFF0000"/>
        <rFont val="Arial"/>
        <family val="2"/>
        <charset val="238"/>
      </rPr>
      <t xml:space="preserve">…….(objętość bolusa 0.5, 1.0, 2.0, 5.0 ml, czas napełniania bolusa 10, 15, 30, 60 min)
</t>
    </r>
    <r>
      <rPr>
        <sz val="10"/>
        <rFont val="Arial"/>
        <family val="2"/>
        <charset val="238"/>
      </rPr>
      <t xml:space="preserve">Urządzenie gwarantuje dostarczenie żądanej, nominalnej objętości w zakresie +/- 10-15% nominalnego czasu wlewu. Urządzenie wyposażone jest w filtr cząstek stałych i powietrza przez, który podawana jest zawartość. </t>
    </r>
    <r>
      <rPr>
        <b/>
        <u/>
        <sz val="10"/>
        <rFont val="Arial"/>
        <family val="2"/>
        <charset val="238"/>
      </rPr>
      <t xml:space="preserve">Dren łączący długość min. 125 cm </t>
    </r>
    <r>
      <rPr>
        <sz val="10"/>
        <rFont val="Arial"/>
        <family val="2"/>
        <charset val="238"/>
      </rPr>
      <t xml:space="preserve">z klamrą i zatyczką z filtrem hydrofobowym.
Urządzenie pakowane pojedynczo, jałowe. W torze przepływu w kontakcie z podawanym lekiem nie zawiera DEHP. Zbiornik z elastomeru silikonowego umieszczony w </t>
    </r>
    <r>
      <rPr>
        <b/>
        <u/>
        <sz val="10"/>
        <rFont val="Arial"/>
        <family val="2"/>
        <charset val="238"/>
      </rPr>
      <t>obudowie PC w kształcie płaskiego dysku</t>
    </r>
    <r>
      <rPr>
        <sz val="10"/>
        <rFont val="Arial"/>
        <family val="2"/>
        <charset val="238"/>
      </rPr>
      <t>, wygodnego do przenoszenia i układania na powierzchni w trakcie napełniania. Obudowa zapewnia możliwość wizualnej kontroli postępu wlewu oraz ochronę zbiornika elastomerowego. 
Napełnianie systemu odbywa się przez centralnie umieszczony port wyposażony w:
- połączenie Luer Lock, 
przykręcaną pokrywę z wygodnym uchwytem
zawór uniemożliwiający cofanie się/wyciek płynu po odłączeniu strzykawki.
Wymagane dokumenty :  
• Certyfikat CE /świadectwo rejestracji w URPL
• Badania potwierdzające, że system infuzyjny jest sprawdzony pod względem stabilności z 5-FU
• Karta danych technicznych na potwierdzenie wymagań określonych w opisie przedmiotu zamówienia
Nominalny czas infuzji: …..…ml/godz</t>
    </r>
    <r>
      <rPr>
        <sz val="10"/>
        <color rgb="FFFF0000"/>
        <rFont val="Arial"/>
        <family val="2"/>
        <charset val="238"/>
      </rPr>
      <t xml:space="preserve">. (możliwe do wyboru:0.5, 1.0, 2.0,4.0, 5.0, 8.0 10.0)
</t>
    </r>
    <r>
      <rPr>
        <sz val="10"/>
        <rFont val="Arial"/>
        <family val="2"/>
        <charset val="238"/>
      </rPr>
      <t>Nominalna objętość: ……………ml</t>
    </r>
    <r>
      <rPr>
        <sz val="10"/>
        <color rgb="FFFF0000"/>
        <rFont val="Arial"/>
        <family val="2"/>
        <charset val="238"/>
      </rPr>
      <t xml:space="preserve">, (60, 100, 150) </t>
    </r>
  </si>
  <si>
    <r>
      <rPr>
        <sz val="10"/>
        <color rgb="FF333333"/>
        <rFont val="Arial"/>
        <family val="2"/>
        <charset val="238"/>
      </rPr>
      <t xml:space="preserve">Autoselector r z regulatorem i bolusem
</t>
    </r>
    <r>
      <rPr>
        <sz val="10"/>
        <color rgb="FF000000"/>
        <rFont val="Arial"/>
        <family val="2"/>
        <charset val="238"/>
      </rPr>
      <t xml:space="preserve">Przenośny system infuzyjny wykorzystujący zbiornik elastomerowy z regulatorem przepływu umożliwiającym wstępne ustawienie prędkości przepływu w zakresie do wyboru </t>
    </r>
    <r>
      <rPr>
        <sz val="10"/>
        <color rgb="FFFF0000"/>
        <rFont val="Arial"/>
        <family val="2"/>
        <charset val="238"/>
      </rPr>
      <t xml:space="preserve">0.5-7.0 ml/h lub 1.0-14.0 ml/h </t>
    </r>
    <r>
      <rPr>
        <sz val="10"/>
        <color rgb="FF000000"/>
        <rFont val="Arial"/>
        <family val="2"/>
        <charset val="238"/>
      </rPr>
      <t xml:space="preserve">przeznaczony do </t>
    </r>
    <r>
      <rPr>
        <sz val="10"/>
        <color rgb="FFFF0000"/>
        <rFont val="Arial"/>
        <family val="2"/>
        <charset val="238"/>
      </rPr>
      <t xml:space="preserve">ciągłego i/lub przerywanego </t>
    </r>
    <r>
      <rPr>
        <sz val="10"/>
        <color rgb="FF000000"/>
        <rFont val="Arial"/>
        <family val="2"/>
        <charset val="238"/>
      </rPr>
      <t xml:space="preserve">przetaczania leków . Możliwość zablokowania zmian prędkości przez pacjenta. Możliowść terapii PCA dzięki bolusowi o objętości </t>
    </r>
    <r>
      <rPr>
        <sz val="10"/>
        <color rgb="FFFF0000"/>
        <rFont val="Arial"/>
        <family val="2"/>
        <charset val="238"/>
      </rPr>
      <t xml:space="preserve">…….(objętość bolusa 0.5, 1.0, 2.0, 5.0 ml, czas napełniania bolusa 10, 15, 30, 60 min)
</t>
    </r>
    <r>
      <rPr>
        <sz val="10"/>
        <color rgb="FF000000"/>
        <rFont val="Arial"/>
        <family val="2"/>
        <charset val="238"/>
      </rPr>
      <t xml:space="preserve">Urządzenie gwarantuje dostarczenie żądanej, nominalnej objętości w zakresie +/- 10-15% nominalnego czasu wlewu. Urządzenie wyposażone jest w filtr cząstek stałych i powietrza przez, który podawana jest zawartość. </t>
    </r>
    <r>
      <rPr>
        <b/>
        <u/>
        <sz val="10"/>
        <color rgb="FF000000"/>
        <rFont val="Arial"/>
        <family val="2"/>
        <charset val="238"/>
      </rPr>
      <t xml:space="preserve">Dren łączący długość min. 125 cm </t>
    </r>
    <r>
      <rPr>
        <sz val="10"/>
        <color rgb="FF000000"/>
        <rFont val="Arial"/>
        <family val="2"/>
        <charset val="238"/>
      </rPr>
      <t xml:space="preserve">z klamrą i zatyczką z filtrem hydrofobowym.
Urządzenie pakowane pojedynczo, jałowe. W torze przepływu w kontakcie z podawanym lekiem nie zawiera DEHP. Zbiornik z elastomeru silikonowego umieszczony w </t>
    </r>
    <r>
      <rPr>
        <b/>
        <u/>
        <sz val="10"/>
        <color rgb="FF000000"/>
        <rFont val="Arial"/>
        <family val="2"/>
        <charset val="238"/>
      </rPr>
      <t>obudowie PC w kształcie płaskiego dysku</t>
    </r>
    <r>
      <rPr>
        <sz val="10"/>
        <color rgb="FF000000"/>
        <rFont val="Arial"/>
        <family val="2"/>
        <charset val="238"/>
      </rPr>
      <t>, wygodnego do przenoszenia i układania na powierzchni w trakcie napełniania. Obudowa zapewnia możliwość wizualnej kontroli postępu wlewu oraz ochronę zbiornika elastomerowego. 
Napełnianie systemu odbywa się przez centralnie umieszczony port wyposażony w:
- połączenie Luer Lock, 
przykręcaną pokrywę z wygodnym uchwytem
zawór uniemożliwiający cofanie się/wyciek płynu po odłączeniu strzykawki.
Wymagane dokumenty :  
• Certyfikat CE /świadectwo rejestracji w URPL
• Badania potwierdzające, że system infuzyjny jest sprawdzony pod względem stabilności z 5-FU
• Karta danych technicznych na potwierdzenie wymagań określonych w opisie przedmiotu zamówienia
Nominalny czas infuzji: …..…ml/godz</t>
    </r>
    <r>
      <rPr>
        <sz val="10"/>
        <color rgb="FFFF0000"/>
        <rFont val="Arial"/>
        <family val="2"/>
        <charset val="238"/>
      </rPr>
      <t xml:space="preserve">. (możliwe do wyboru:0.5, 1.0, 2.0,4.0, 5.0, 8.0 10.0)
</t>
    </r>
    <r>
      <rPr>
        <sz val="10"/>
        <color rgb="FF000000"/>
        <rFont val="Arial"/>
        <family val="2"/>
        <charset val="238"/>
      </rPr>
      <t xml:space="preserve">Nominalna objętość: ……………ml( </t>
    </r>
    <r>
      <rPr>
        <sz val="10"/>
        <color rgb="FFFF0000"/>
        <rFont val="Arial"/>
        <family val="2"/>
        <charset val="238"/>
      </rPr>
      <t>275, 400, 550)</t>
    </r>
  </si>
  <si>
    <t xml:space="preserve">Cewnik do anelgezji regionalnej dł 15,20, 30 cm </t>
  </si>
  <si>
    <t>Zadanie nr: 112 - Zestaw do krwawego pomiaru ciśnienia</t>
  </si>
  <si>
    <t>Przetwornik do krwawego pomiaru ciśnienia, pojedynczy, zawierający podwójny system przepłukiwania IntraFlo (3 ml/h) obsługiwany jedna ręką, uruchamiany przez ściśnięcie skrzydełek lub pociągnięcie wypustki. Budowa kompletnej linii dającą wysoką częstotliwość własną &gt;49Hz -zapewniająca wierne odwzorowanie sygnału i niewrażliwość na zakłócenia rezonansowe bez dodatkowych eliminatorów ( typu róża). Linie ciśnieniowe grubościenne, bez barwnych pasków, z dodatkowymi oznaczeniami kolorystycznymi w formie naklejek, dodatkowy komplet koreczków w kolorze żółtym w celu ułatwienia przepłukiwania systemu.  Połączenie przetwornika z kablami interfejsowymi monitora wodoszczelnymi, bezpinowymi, kablami . Dł. linii 152 cm (122 + 30 cm). Łatwość wyjęcia z opakowania fabrycznego i wypełnienia, tacka  wyprofilowana z tworzywa sztucznego , zamykana papierem laminowanym. Otwarcie tacki nie powoduje przemieszczenia elementów  na niej ulokowanych; linie infuzyjne spięte taśmami papierowymi w celu łatwego wypełnienia linii, Łatwość wypełnienia linii . Średnice wszelkich elementów ( linii i kraników) mają idealnie dobrane średnice –  co gwarantuje bardzo dokładne wypełnienie zestawu i eliminację wszystkich pęcherzyków powietrza. Produkt  jednorazowy, sterylny , pakowany pojedynczo. Kompatybilne z posiadanymi przez oddział kablami. Dostawca na czas trwania umowy zapewnia 20 kpl kabli w razie uszkodzenia.</t>
  </si>
  <si>
    <t>Zadanie nr 113 – Zestaw do niskociśnieniowego drenażu ran</t>
  </si>
  <si>
    <t>Zestaw do niskociśnieniowego drenażu ran składający się : pojemnika ssącego typu mieszek o pojemności 500ml, drenu łączącego o długości 125cm,z uniwersalną, docinaną końcówką silikonową do drenów Redona o rozmiarach CH6-CH18 oraz klamrą zaciskową, własnego systemu podwieszania do ram łóżka, drenu Redona wykonanego z PCV wraz z trokarem stalowym w rozmiarach CH 8-CH 18. Mieszek wykonany z PCV, z zastawką antyrefluksyjną oraz czerwonym zaworem bezpieczeństwa typu save umożliwiającym ponowne wytworzenie podciśnienia bez konieczności rozłączania zestawu. Mieszek skalowany precyzyjnie co 50ml. Dodatkowa skala na dnie pojemnika. Sterylny, pakowany podwójnie- opakowanie zewnętrzne papier-folia, wewnętrzne folia.</t>
  </si>
  <si>
    <t>Zestaw do niskociśnieniowego drenażu ran składający się : pojemnika ssącego typu mieszek o pojemności 250ml, drenu łączącego o długości 125cm,z uniwersalną, docinaną końcówką silikonową do drenów Redona o rozmiarach CH6-CH18 oraz klamrą zaciskową, własnego systemu podwieszania do ram łóżka, drenu Redona wykonanego z PCV wraz z trokarem stalowym w rozmiarach CH 8-CH 18. Mieszek wykonany z PCV, z zastawką antyrefluksyjną oraz czerwonym zaworem bezpieczeństwa typu save umożliwiającym ponowne wytworzenie podciśnienia bez konieczności rozłączania zestawu. Mieszek skalowany precyzyjnie co 40ml. Dodatkowa skala na dnie pojemnika. Sterylny, pakowany podwójnie- opakowanie zewnętrzne papier-folia, wewnętrzne folia.</t>
  </si>
  <si>
    <t>Wymienna butelka do niskociśnieniowego drenażu ran, sterylna pojemność 250 ml</t>
  </si>
  <si>
    <t>Wymienna butelka do niskociśnieniowego drenażu ran, pojemność 500 ml</t>
  </si>
  <si>
    <t>Zadanie nr: 114 - Retraktor</t>
  </si>
  <si>
    <t>Retraktor narządów miękkich do utrzymywania tkanek miękkich z dala od pola operacyjnego oraz wchłaniania krwi i/lub płynów podczas zabiegu. Przed użyciem wymagane jest nasączenie roztworem soli fizjologicznej. Rozmiar:250x50x50mm</t>
  </si>
  <si>
    <t>op=25szt.</t>
  </si>
  <si>
    <t>Retraktor narządów miękkich do utrzymywania tkanek miękkich z dala od pola operacyjnego oraz wchłaniania krwi i/lub płynów podczas zabiegu. Przed użyciem wymagane jest nasączenie roztworem soli fizjologicznej. Rozmiar:300x50x50mm</t>
  </si>
  <si>
    <t>Zadanie nr: 115 – Serweta niesterylna</t>
  </si>
  <si>
    <t>Serweta niesterylna 45-45 cm  celulozowa, podfoliowana</t>
  </si>
  <si>
    <t xml:space="preserve">Zadanie nr: </t>
  </si>
  <si>
    <t xml:space="preserve">Osłona na sondę śródoperacyjną (sterylna) + żel, gumki, taśmy 13 cm x 61 cm: 
„Sterylny, opatrunkowy zestaw zabiegowy przeznaczony do badania USG o minimalnym składzie: osłona na głowicę USG o wymiarach: 13 cm x 60-65 cm -1 sztuka; serweta o wymiarach 40-45  cm x 40-45 cm 1 sztuka; sterylny żel do USG minimum 20-25 g - 1 sztuka; gumki i taśmy do mocowania osłony po 2 sztuki. Całość sterylnie zapakowana w jedno opakowanie.” 
</t>
  </si>
  <si>
    <t>op=20szt</t>
  </si>
  <si>
    <t>Zadanie nr: 120 – Majtki chłonne</t>
  </si>
  <si>
    <t xml:space="preserve">Majtki chłonne  przeznaczone dla osób ze średnim i ciężkim nietrzymaniem moczu. Warstwy wierzchnia i spodnia wykonane z miękkich włóknin. Wkład chłonny z pulpy celulozowej  z superabsorbentem. Warstwa rozprowadzająca (EDS). Ochronę przed wyciekami zapewniają osłonki boczne wzdłuż wkładu chłonnego oraz falbanki z przędzą elastyczną w obszarze pachwinowym. Indykator wilgotności – nadruk tuszem rozmywający się pod wpływem kontaktu  z cieczą. Warstwa zewnętrzna paroprzepuszczalna na całej powierzchni. Tasiemka do zawijania zużytego wyrobu umieszczona w tylnej części. Chłonność min.1400g, obwód 80-110cm, </t>
  </si>
  <si>
    <t xml:space="preserve">Majtki chłonne  przeznaczone dla osób ze średnim i ciężkim nietrzymaniem moczu. Warstwy wierzchnia i spodnia wykonane z miękkich włóknin. Wkład chłonny z pulpy celulozowej  z superabsorbentem. Warstwa rozprowadzająca (EDS). Ochronę przed wyciekami zapewniają osłonki boczne wzdłuż wkładu chłonnego oraz falbanki z przędzą elastyczną w obszarze pachwinowym. Indykator wilgotności – nadruk tuszem rozmywający się pod wpływem kontaktu  z cieczą. Warstwa zewnętrzna paroprzepuszczalna na całej powierzchni. Tasiemka do zawijania zużytego wyrobu umieszczona w tylnej części. Chłonność min.1600g, obwód 100-135cm, </t>
  </si>
  <si>
    <t>Zadanie nr: 121  Czepki, maski,  majtki do zabiegów ambulatoryjnych.</t>
  </si>
  <si>
    <t>Producent/Nazwa handlowa</t>
  </si>
  <si>
    <t xml:space="preserve">Majtki (spodenki) do badania endoskopowego z otworem w kroczu wykonane z włókniny polipropylenowej w rozmiarze XL </t>
  </si>
  <si>
    <t>Czepek chirurgiczny uniwersalny o kroju furażerki wykonany w części bocznej z włókniny pochłaniającej pot, zaś w części górnej z włókniny perforowanej, ściągnięty z tyłu gumką. O gramaturze min. 26g/m2 Sposób pakowania w kartoniki gwarantujący higieniczne przechowywanie i wyjmowanie, kolor niebieski, rozmiar L, nieprześwitujący</t>
  </si>
  <si>
    <t xml:space="preserve">Okrągły czepek chirurgiczny tzw. „ beret”  wykonany z włókniny wiskozowej  pochłaniającej pot o gramaturze nie mniejszej niż 26g/m2, z tyłu ściągnięty  lekką, nie uciskającą gumką. </t>
  </si>
  <si>
    <t>Maska chirurgiczna pełnobarierowa z wykonana z trzech warstw wysokiej jakości włóknin, warstwa twarzowa nie posiadająca mikrowłosków, wyposażona w sztywnik zapewniający łatwe dopasowanie się maski do kształtu twarzy, mocowana delikatnymi gumkami, barierowość bakteryjna maski min.95% ( należy udokumentować filtracje bakteryjna maski). Pakowany w kartoniki po max. 50 szt., oznaczone zgodnie z ustawą o wyrobach medycznych)</t>
  </si>
  <si>
    <t>Maska chirurgiczna pełnobarierowa z wykonana z trzech warstw wysokiej jakości włóknin, warstwa twarzowa nie posiadająca mikrowłosków, wyposażona w sztywnik zapewniają cny łatwe dopasowanie się maski do kształtu twarzy, wiązana na troki o dł. min. 40 cm, barierowość bakteryjna maski min.95% ( należy udokumentować filtracje bakteryjna maski). Pakowany w kartoniki po max. 50 szt., oznaczone zgodnie z ustawą o wyrobach medycznych)</t>
  </si>
  <si>
    <t>Zadanie nr: 122  Maski z zaworem Venturiego</t>
  </si>
  <si>
    <t>Maska tlenowa, z regulowaną zastawką Venturiego z dwoma regulatorami koncentracji, pozwalającymi na  ustawiane stężenia tlenu: 26,28,31,35,40,45,50%.
Maska wykonana z polipropylenu, bez PCV, nie zawiera ftalanów, posiada rezerwuar tlenu, część nosowa wyprofilowana – nie posiada metalowej  blaszki, posiada termoplastyczny, elastomerowy, uszczelniający, bezciśnieniowy mankiet ściśle obejmujący twarz łącznie z brodą.
Mocowanie maski odbywa się za pomocą gumki z możliwością regulacji, w zestawie z maską znajduje się dren o długości 1,8 m i przekroju gwiazdkowym, zapewniającym drożność.
Dostępna w rozmiarach dla  dorosłych. Zestaw kompletny gotowy do użycia, mikrobiologicznie czysty, pakowany pojedynczo.</t>
  </si>
  <si>
    <t>Maska tlenowa, przeznaczona dla dorosłych,  ze zwężką Venturiego,  drenem o długości  1,8 m  i przekroju gwiazdkowym. Posiada elastomerowy, bezciśnieniowy, termoplastyczny mankiet uszczelniający z podwójnym podbródkiem, ściśle obejmujący twarz łącznie z brodą. Wyprofilowany zachyłek nosowy, pozbawiony blaszki pozwala na stosowanie w środowisku MRI. W kopule maski sześć podłużnych otworów bocznych, mocowanie maski  za pomocą gumki z możliwością regulacji. W komplecie: odłączalny, przezroczysty wielokanalikowy dren tlenowy o przekroju gwiazdkowym (niezałamujący się) i długości 1,8m, końcówka standardowa oraz regulowana zwężka Venturiego umożliwiająca podaż tlenu o koncentracji 26, 28, 31, 35, 40, 45 i 50%. Produkt jednorazowego użytku. Mikrobiologicznie czysty.
Pakowany pojedynczo.</t>
  </si>
  <si>
    <t xml:space="preserve">Maska tlenowa pediatryczna z drenem 1,8 m i zwężką Venturiego. Wykonana z miękkiego, plastycznego, przeziernego polipropylenu, całkowicie pozbawionego PCV (nie zawiera ftalanów).
Posiada elastomerowy, bezciśnieniowy, termoplastyczny mankiet uszczelniający, ściśle obejmujący twarz łącznie z brodą. Rozmiar uniwersalny dla dzieci, dwa podłużne otwory boczne w kopule maski, mocowanie za pomocą gumki z możliwością regulacji, wyprofilowany zachyłek nosowy, pozbawiona blaszki (możliwość stosowania w środowisku MRI) W komplecie: odłączalny, przezroczysty wielokanalikowy dren tlenowy o przekroju gwiazdkowym (niezałamujący się) i długości 1,8m, końcówka standardowa, regulowana zwężka Venturiego umożliwiająca podaż tlenu o koncentracji 26, 28, 31, 35, 40, 45 i 50%. Produkt jednorazowego użytku. Mikrobiologicznie czysty. Pakowany pojedynczo. </t>
  </si>
  <si>
    <t>Suma</t>
  </si>
  <si>
    <t>Zadanie nr: 123  Akcesoria do Aeroneb.</t>
  </si>
  <si>
    <t>Przewód połączeniowy do modułu sterującego z membraną nebulizatora do aparatu Aeroneb</t>
  </si>
  <si>
    <t>Membrana Nebulizatora do Areoneb Pro</t>
  </si>
  <si>
    <t>Złącze typu „T” dla dorosłych</t>
  </si>
  <si>
    <t>Op=5 szt.</t>
  </si>
  <si>
    <t>Zestaw membrany nebulizatora do Aeroneb Solo z złącza typu „T” dla dorosłych</t>
  </si>
  <si>
    <t>USB kontroler do aparatu Aeroneb</t>
  </si>
  <si>
    <t>Filtr do Aeroneb</t>
  </si>
  <si>
    <t>Zadanie nr: 124 Cewniki do dializ 2</t>
  </si>
  <si>
    <t xml:space="preserve"> Cewniki wysokoprzepływowe (HighFlow), o nerkowatym kształcie przekroju, schodkowa końcówka cewnika pozbawiona otworów bocznych. Tworzywo poliuretanowe bez DEHP, Zbudowane dodatkowo z kopolimeru nałożonego na całej długości cewnika, Pokryte powłoką bizmutową o właściwościach przeciwbakteryjnych.
13F o długości 150mm i 200mm. Do wyboru przy zakupie.</t>
  </si>
  <si>
    <t xml:space="preserve">kolec do pobierania leków z butelek z drugiej strony system bezigłowy luer-lock. </t>
  </si>
  <si>
    <t>suma</t>
  </si>
  <si>
    <t>Zadanie nr: 125  Zabezpieczenia opatrunków 2</t>
  </si>
  <si>
    <t>Producent /Nazwa handlowa</t>
  </si>
  <si>
    <t>Majtki siatkowe z przędzy poliamidowej, z możliwością prania w temp. 60ºC, w rozmiarze 1 op. 50Szt.</t>
  </si>
  <si>
    <t>op= 50szt</t>
  </si>
  <si>
    <t>Majtki siatkowe z przędzy poliamidowej, z możliwością prania w temp. 60ºC, w rozmiarze 2 op. 50Szt.</t>
  </si>
  <si>
    <t>Zadanie nr: 126 Zestaw do cystostomii.</t>
  </si>
  <si>
    <t>Zestaw do cystostomii: Katerer typu PIGTAIL 8F,9F,10F,12F,14F/45cm z poliuretanou slikonowego z igłą z koszulką rozrywealną 8F/80mm, 9F/80mm, 12F/120mm w komplecie, strykawka 10ml luer-lock, skalpel, kołnież mocujący, Opaska zaciskowa. Rozmiar do wyboru przy zakupie.</t>
  </si>
  <si>
    <t xml:space="preserve">1kpl. </t>
  </si>
  <si>
    <t>Zadanie nr: 127 Filtry wielorazowe do kontenera.</t>
  </si>
  <si>
    <t>Filtr PTFE wielorazowy do kontenera typ Mini oraz dental do długotrwałego użytkowania min. 1000 cykli sterylizacji.</t>
  </si>
  <si>
    <t>op=2szt.</t>
  </si>
  <si>
    <t>Zadanie nr: 128 Uchwyt do lampy</t>
  </si>
  <si>
    <t>Uchwyt wielorazowy do lampy SOLA 700G16900 i SOLA 500G16900 do sterylizacji wielokrotnej.</t>
  </si>
  <si>
    <t>Kpl = 2 szt</t>
  </si>
  <si>
    <t>Zadanie nr: 129 Elektroda do BIS</t>
  </si>
  <si>
    <t>Elektroda do monitorowania głębokości snu kompatybilna z urządzeniem BIS firmy Draeger</t>
  </si>
  <si>
    <t>Zadanie nr: 130 Kabel z czujnikiem CO2</t>
  </si>
  <si>
    <t>Kabel zbiorczy z czujnikiem do pomiaru CO2 w strumieniu głównym , kompratybilny z kardiomonitorem Nihon Kohden</t>
  </si>
  <si>
    <t>kpl</t>
  </si>
  <si>
    <t>Zadanie nr: 131 Kable do holterów.</t>
  </si>
  <si>
    <t xml:space="preserve">kabel pacjenta do holtera Oxford 3A - złącze typu VGA </t>
  </si>
  <si>
    <t xml:space="preserve">kabel pacjenta do holtera Oxford 3A - złącze typu HDMI </t>
  </si>
  <si>
    <t xml:space="preserve">zestaw 10 odprowadzeń (kabel pacjenta) do zapisu pracy serca podczas prób wysiłkowych systemu  NORAV MEDICAL PC-EKG 1200 </t>
  </si>
  <si>
    <t>kpl.</t>
  </si>
  <si>
    <t>Zadanie nr: 132 Klipsownica rozbieralna.</t>
  </si>
  <si>
    <t>Klipsownica endoskopowa rozbieralna w rozmiarze L i XL dla niewchłanialnych klipsów. Szczęki aktywowane przednią rękojeścią. Rotacja tronu o 360stopni,regulowana palcem wskazującym, umożliwiająca pracę jedna ręką, kanał płuczący do łatwego czyszczenia,ze stali nierdzewnej, kolorystyczny kod rozmiarów, kolor zasobników odpowiadający rozmiarowi klipsów, kompatybilna  z klipsami polimerowymi.</t>
  </si>
  <si>
    <t>Klipsownica rozmiar L, XL, śrenica trzonu 10mm, średnica trokara 10mm, Długość robocza 33cm. W zestawie z wkładem L 1 szt i XL 1 szt.</t>
  </si>
  <si>
    <t>1 zestaw.</t>
  </si>
  <si>
    <t>Niewchłanialne klipsy z samonaprowadzającym zatrzaskiem – eliminacja nożycowa łukowaty kształt, katywny zawias,- elastyczność podczas otwierania i zamykania, redukcja nacisku na tkankę, zintegrowane ząbki- brak przesuwania na tkance.</t>
  </si>
  <si>
    <t>Ładunek z klipsami: duże zakres rozmiaru tkanki 5-13mm po 4 szt. w ładunku</t>
  </si>
  <si>
    <t>Op=20 ładunków.</t>
  </si>
  <si>
    <t>Ładunek z klipsami: duże zakres rozmiaru tkanki 7-16mm po 4 szt. w ładunku</t>
  </si>
  <si>
    <t>Ładunek z klipsami: duże zakres rozmiaru tkanki 5-13mm po 2 szt. w ładunku</t>
  </si>
  <si>
    <t>Ładunek z klipsami: duże zakres rozmiaru tkanki 7-16mm po 2 szt. w ładunku</t>
  </si>
  <si>
    <t>Zadanie nr: 133- Worki do stomii 2</t>
  </si>
  <si>
    <t>Worek jednoczęściowy, do stomii otwarty ( płaski przylepiec, hydrokoloidowy)</t>
  </si>
  <si>
    <t>Worek jednoczęściowy, do stomii otwarty ( przylepiec wypukły typu convex), min. 3 rodzaje z systemem zapobiegającym podciekaniu,</t>
  </si>
  <si>
    <t>Worek dwuczęściowy, do stomii otwarty</t>
  </si>
  <si>
    <t>Przylepiec do worków stomijnych dwuczęściowych  ( płaski przylepiec, hydrokoloidowy)</t>
  </si>
  <si>
    <t xml:space="preserve">Worek dwuczęściowy, do stomii otwarty, </t>
  </si>
  <si>
    <t>Przylepiec do worków stomijnych dwuczęściowych  do stomii otwarty ( przylepiec wypukły typu convex) min. 2 rodzaje z systemem zapobiegającym podciekaniu,</t>
  </si>
  <si>
    <t>Cewnik zewnętrzny, silikonowy, samoprzylepny jednoczęściowy w rozmiarach od 23 do 40mm, 5 rozmiarów do wyboru.</t>
  </si>
  <si>
    <t>Przylepiec do worków urostomijnych dwuczęściowych  do stomii otwarty ( przylepiec wypukły typu convex) min. 2 rodzaje z systemem zapobiegającym podciekaniu,</t>
  </si>
  <si>
    <t>Worek dwuczęściowy, do urostomii otwarty.</t>
  </si>
  <si>
    <t>Zadanie nr: 134 Akcesrotia do kardiomonitora hemodynamicznego</t>
  </si>
  <si>
    <t>Imadło do uchwytów typu Picco i Pro AQT</t>
  </si>
  <si>
    <t>Kabel do czujnika cieczy wstrzykiwanej PICCO</t>
  </si>
  <si>
    <t>Zadanie nr 1A – Leki uzupełnienie</t>
  </si>
  <si>
    <t>Acidum Zolendronicum 4mg/5ml koncentrat do sporządzania r-ru. Do infuzji</t>
  </si>
  <si>
    <t>porcja po 1 szt.</t>
  </si>
  <si>
    <t>Ampicylinum + sulbactam 2+1 g fiol</t>
  </si>
  <si>
    <t>porcja po 1 fiol</t>
  </si>
  <si>
    <t>Arypiprazol 15mg tabl</t>
  </si>
  <si>
    <t>porcja po 28 tabl.</t>
  </si>
  <si>
    <t xml:space="preserve">Cyjanocobalamina (VitB12) 5mcg </t>
  </si>
  <si>
    <t>porcja po 100 tabl.</t>
  </si>
  <si>
    <t xml:space="preserve">Dipropionian betamethazonu + Gentamycinum, (0,5mg+1mg)/g, maść 15 g. </t>
  </si>
  <si>
    <t>1szt. 15 g</t>
  </si>
  <si>
    <t>fosamil ceftaroliny 600mg proszek do sporządzania koncentratu roztworu do infuzji;</t>
  </si>
  <si>
    <t>porcja po 10 fiol</t>
  </si>
  <si>
    <t>Furaginum 50 mg tabl.</t>
  </si>
  <si>
    <t>porcja po 50 tabl.</t>
  </si>
  <si>
    <t xml:space="preserve">Insulina deglutec roztwór do wstrzykiwań; 100 j./ml;3 ml </t>
  </si>
  <si>
    <t>porcja po 5 wkł,</t>
  </si>
  <si>
    <t>Kandesartan 32mg</t>
  </si>
  <si>
    <t xml:space="preserve">Liofilizowany lizat E. Coli  6mg </t>
  </si>
  <si>
    <t>porcja po 30 kaps.</t>
  </si>
  <si>
    <t>Lamivudynum 100mg tabl</t>
  </si>
  <si>
    <t xml:space="preserve">Maśc dso oczu z wit. A 250IE/g  sterylna </t>
  </si>
  <si>
    <t>porcja po 5g</t>
  </si>
  <si>
    <t>Miconazolum żel do ust.40g np.. Daktarin Oral.</t>
  </si>
  <si>
    <t>porcja po 40g</t>
  </si>
  <si>
    <t>Midanium 5mg/ml a 10 ml</t>
  </si>
  <si>
    <t>porcja po 5 amp</t>
  </si>
  <si>
    <t>Propofol 2%   fiol 20ml</t>
  </si>
  <si>
    <t>porcja po 5fiol.</t>
  </si>
  <si>
    <t>propofol lipuro 2% 20mg/ml poj 50ml</t>
  </si>
  <si>
    <t>porcja po 10fiol</t>
  </si>
  <si>
    <t>Prednizolonum 5mg np.. Encortolon</t>
  </si>
  <si>
    <t>porcja po 20 tabl.</t>
  </si>
  <si>
    <t>Preparat złożony:Ergotamina, Atropina, Fenobarbital.</t>
  </si>
  <si>
    <t>porcja po 30 draż.</t>
  </si>
  <si>
    <t>Preparat złożony: 0,1 mg rezerpiny, 0,5 mg dihydroergokrystyny, 5 mg klopamidu;</t>
  </si>
  <si>
    <t>porcja po 20 draż</t>
  </si>
  <si>
    <t>Preparat złożony: aerozol inhalacyjny, roztwór; 200 µg + 6 µg (1 dawka odmierzona zawiera: 200 µg dipropionianu beklometazonu, 6 µg dwuwodnego fumaranu formoterolu,</t>
  </si>
  <si>
    <t>porcja po 180 d.</t>
  </si>
  <si>
    <t xml:space="preserve">Gamma Anty D 300j.m amp-strzyk </t>
  </si>
  <si>
    <t>Wyciąg z boczni piłkowanej (palmy karłowatej [sabalowej])) – kapsułki 320 mg  np. Prostamol Uno</t>
  </si>
  <si>
    <t xml:space="preserve">Xylometazolini hydrochloricum 0,1% krople do nosa </t>
  </si>
  <si>
    <t>porcja po 10ml</t>
  </si>
  <si>
    <t>Zadanie nr 2A – Żywienie pozajelitowe uzupełnienie</t>
  </si>
  <si>
    <t>Worek trzykomorowy do żywienia pozajelitowego drogą żył centralnych zawierający roztwór aminokwasów: 14,2%, emulsję tłuszczową 17,5%, oczyszczony olej z oliwek+oczyszczony olej sojowy 22,75 g, węglowodany 27,5% i elektrolity. 650ml typu Olimel N12 E</t>
  </si>
  <si>
    <t>Worek trzykomorowy do żywienia pozajelitowego drogą żył centralnych zawierający roztwór aminokwasów: 14,2%, emulsję tłuszczową 17,5%, oczyszczony olej z oliwek+ oczyszczony olej sojowy 35,00 g, węglowodany 27,5% i elektrolity. 1000 ml typu Olimel N12 E</t>
  </si>
  <si>
    <t>Worek trzykomorowy do żywienia pozajelitowego drogą żył centralnych zawierający roztwór aminokwasów: 14,2%, emulsję tłuszczową 17,5%, oczyszczony olej z oliwek+oczyszczony olej sojowy 52,50 g, węglowodany 27,5% i elektrolity. 1500 ml typu Olimel N12 E</t>
  </si>
  <si>
    <t>L.p.</t>
  </si>
  <si>
    <t>Przedmiot zamówienia</t>
  </si>
  <si>
    <t>Wadium</t>
  </si>
  <si>
    <t>referencje</t>
  </si>
  <si>
    <t>euro netto</t>
  </si>
  <si>
    <t>Zadanie nr: 34 - Worki do stomii</t>
  </si>
  <si>
    <t>Zadanie nr: 54 -  Układ oddechowy</t>
  </si>
  <si>
    <t>Zadanie nr: 60 - Pozycjoner pod głowę</t>
  </si>
  <si>
    <t>Zadanie nr: 61-  System do mierzenia ciśnienia śródbrzusznego.</t>
  </si>
  <si>
    <t>Zadanie nr: 70- Akcesoria do OIT</t>
  </si>
  <si>
    <t>Zadanie nr: 79- Worki i narzędzia do laparoskopii.</t>
  </si>
  <si>
    <t>Zadanie nr: 89- Filtr do inkubatora Atom.</t>
  </si>
  <si>
    <t>Zadanie nr: 93 - Ciśnieniomierze</t>
  </si>
  <si>
    <t>Zadanie nr :95 - Żele i gaziki</t>
  </si>
  <si>
    <t>Zadanie nr: 99 – Akcesoria do tlenoterapii i inhalacji</t>
  </si>
  <si>
    <t>Zadanie nr: 102 -Reduktory</t>
  </si>
  <si>
    <t>Zadanie nr: 103 - Preparat znieczulający dla położnic</t>
  </si>
  <si>
    <t>Zadanie nr: 116 - Osłony na głowice z żelem</t>
  </si>
  <si>
    <t>Kabel połączeniowy do cewnika i kabla cieczy wstrzykiwanej do systemu monitorowania PICCO.</t>
  </si>
  <si>
    <t>op=5 szt.</t>
  </si>
  <si>
    <t xml:space="preserve">Cewnik tętniczy standardowy do tętnicy udowej do zastosowania w technologii PiCCo, śr. Zewnętrzna 5 Fr, długość użyteczna 20 cm., prowadnica z Nitinolu, łącze z trogamidu, linia czerwona do pomiaru ciśnienia tętniczego. Opakowanie handlowe zawiera 5 sztuk. </t>
  </si>
  <si>
    <t>Obudowa czujnika temperatury do zastosowania w technologii PiCCO. Opakowanie handlowe zawiera 10 sztuk.</t>
  </si>
  <si>
    <t>op=10 szt.</t>
  </si>
  <si>
    <t>ZOZ/DZP/PN/5/20</t>
  </si>
  <si>
    <t>Zadanie nr: 135 Przenośnik - rolki do przesuwnania pacjenta</t>
  </si>
  <si>
    <t>Przenośnik taśmowo-rolkowy służący do transportu przesuwania/przenoszenia pacjenta np. z łóżka na łóżko, w kolorze niebieskim o wymiarach 1100 x 485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</si>
</sst>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&quot; zł&quot;"/>
    <numFmt numFmtId="165" formatCode="#,##0.00&quot; zł &quot;;\-#,##0.00&quot; zł &quot;;&quot; -&quot;#&quot; zł &quot;;@\ "/>
    <numFmt numFmtId="166" formatCode="_-* #,##0.00&quot; zł&quot;_-;\-* #,##0.00&quot; zł&quot;_-;_-* \-??&quot; zł&quot;_-;_-@_-"/>
    <numFmt numFmtId="167" formatCode="#,##0.00\ [$zł-415];[Red]\-#,##0.00\ [$zł-415]"/>
    <numFmt numFmtId="168" formatCode="#,##0.00\ ;\-#,##0.00\ "/>
    <numFmt numFmtId="169" formatCode="#,##0.00\ [$zł-415];\-#,##0.00\ [$zł-415]"/>
    <numFmt numFmtId="170" formatCode="#,##0.00\ _z_ł"/>
  </numFmts>
  <fonts count="53" x14ac:knownFonts="1">
    <font>
      <sz val="11"/>
      <color rgb="FF000000"/>
      <name val="Arial"/>
      <family val="2"/>
      <charset val="238"/>
    </font>
    <font>
      <sz val="10"/>
      <name val="Arial"/>
      <charset val="238"/>
    </font>
    <font>
      <sz val="10"/>
      <name val="Arial CE"/>
      <family val="4"/>
      <charset val="238"/>
    </font>
    <font>
      <b/>
      <sz val="10"/>
      <name val="Arial CE"/>
      <family val="2"/>
      <charset val="238"/>
    </font>
    <font>
      <b/>
      <sz val="10"/>
      <name val="Arial CE"/>
      <family val="4"/>
      <charset val="238"/>
    </font>
    <font>
      <sz val="11"/>
      <color rgb="FF000000"/>
      <name val="Calibri"/>
      <family val="2"/>
      <charset val="238"/>
    </font>
    <font>
      <sz val="10"/>
      <color rgb="FFFF0000"/>
      <name val="Arial CE"/>
      <family val="4"/>
      <charset val="238"/>
    </font>
    <font>
      <sz val="10"/>
      <color rgb="FF000000"/>
      <name val="Arial CE"/>
      <family val="4"/>
      <charset val="238"/>
    </font>
    <font>
      <sz val="10"/>
      <name val="Arial"/>
      <family val="2"/>
      <charset val="238"/>
    </font>
    <font>
      <b/>
      <sz val="10"/>
      <color rgb="FF000000"/>
      <name val="Arial CE"/>
      <family val="4"/>
      <charset val="238"/>
    </font>
    <font>
      <b/>
      <sz val="10"/>
      <color rgb="FF000000"/>
      <name val="Arial CE"/>
      <charset val="238"/>
    </font>
    <font>
      <sz val="10"/>
      <color rgb="FF000000"/>
      <name val="Arial CE"/>
      <charset val="238"/>
    </font>
    <font>
      <sz val="10"/>
      <color rgb="FF000000"/>
      <name val="Arial CE"/>
      <family val="2"/>
      <charset val="238"/>
    </font>
    <font>
      <sz val="10"/>
      <name val="Arial CE"/>
      <family val="2"/>
      <charset val="238"/>
    </font>
    <font>
      <sz val="10"/>
      <color rgb="FF000000"/>
      <name val="Arial"/>
      <family val="2"/>
      <charset val="238"/>
    </font>
    <font>
      <sz val="12"/>
      <name val="Arial CE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rgb="FFCE181E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0"/>
      <color rgb="FF000000"/>
      <name val="Arial CE"/>
      <family val="2"/>
      <charset val="238"/>
    </font>
    <font>
      <sz val="10"/>
      <color rgb="FF000000"/>
      <name val="Arial"/>
      <family val="2"/>
      <charset val="1"/>
    </font>
    <font>
      <b/>
      <sz val="11"/>
      <color rgb="FF000000"/>
      <name val="Arial"/>
      <family val="2"/>
      <charset val="238"/>
    </font>
    <font>
      <sz val="11"/>
      <color rgb="FF333333"/>
      <name val="Arial"/>
      <family val="2"/>
      <charset val="238"/>
    </font>
    <font>
      <sz val="10"/>
      <color rgb="FFCE181E"/>
      <name val="Arial CE"/>
      <family val="2"/>
      <charset val="238"/>
    </font>
    <font>
      <b/>
      <sz val="11"/>
      <color rgb="FF333333"/>
      <name val="Arial"/>
      <family val="2"/>
      <charset val="238"/>
    </font>
    <font>
      <sz val="10"/>
      <color rgb="FF333333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Times New Roman CE"/>
      <family val="1"/>
      <charset val="238"/>
    </font>
    <font>
      <sz val="8"/>
      <name val="Arial"/>
      <family val="2"/>
      <charset val="238"/>
    </font>
    <font>
      <sz val="11"/>
      <color rgb="FFCE181E"/>
      <name val="Arial"/>
      <family val="2"/>
      <charset val="238"/>
    </font>
    <font>
      <sz val="10"/>
      <color rgb="FF000000"/>
      <name val="Arial"/>
      <family val="1"/>
      <charset val="238"/>
    </font>
    <font>
      <sz val="10"/>
      <color rgb="FFFF6600"/>
      <name val="Arial"/>
      <family val="2"/>
      <charset val="238"/>
    </font>
    <font>
      <sz val="10"/>
      <name val="Arial CE"/>
      <charset val="238"/>
    </font>
    <font>
      <u/>
      <sz val="10"/>
      <color rgb="FF000000"/>
      <name val="Arial"/>
      <family val="2"/>
      <charset val="238"/>
    </font>
    <font>
      <sz val="10"/>
      <name val="Times New Roman"/>
      <family val="1"/>
      <charset val="238"/>
    </font>
    <font>
      <sz val="10"/>
      <color rgb="FF000000"/>
      <name val="Arial"/>
      <family val="2"/>
      <charset val="204"/>
    </font>
    <font>
      <b/>
      <sz val="10"/>
      <color rgb="FFFF0000"/>
      <name val="Arial CE"/>
      <family val="2"/>
      <charset val="238"/>
    </font>
    <font>
      <b/>
      <sz val="12"/>
      <name val="Arial CE"/>
      <family val="2"/>
      <charset val="238"/>
    </font>
    <font>
      <sz val="10"/>
      <color rgb="FFFF0000"/>
      <name val="Arial"/>
      <family val="2"/>
      <charset val="238"/>
    </font>
    <font>
      <sz val="12"/>
      <name val="Times New Roman"/>
      <family val="1"/>
      <charset val="238"/>
    </font>
    <font>
      <b/>
      <sz val="10"/>
      <color rgb="FF333333"/>
      <name val="Arial"/>
      <family val="2"/>
      <charset val="1"/>
    </font>
    <font>
      <sz val="11"/>
      <color rgb="FF333333"/>
      <name val="Calibri"/>
      <family val="2"/>
      <charset val="238"/>
    </font>
    <font>
      <sz val="9"/>
      <name val="Arial"/>
      <family val="2"/>
      <charset val="238"/>
    </font>
    <font>
      <b/>
      <u/>
      <sz val="1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rgb="FF000000"/>
      <name val="Arial"/>
      <family val="1"/>
      <charset val="1"/>
    </font>
    <font>
      <sz val="11"/>
      <name val="Arial"/>
      <family val="2"/>
      <charset val="238"/>
    </font>
    <font>
      <b/>
      <sz val="10"/>
      <color rgb="FF333333"/>
      <name val="Arial"/>
      <family val="2"/>
      <charset val="238"/>
    </font>
    <font>
      <b/>
      <sz val="10"/>
      <color rgb="FFFF0000"/>
      <name val="Arial CE"/>
      <charset val="238"/>
    </font>
    <font>
      <b/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200"/>
      </patternFill>
    </fill>
    <fill>
      <patternFill patternType="solid">
        <fgColor rgb="FFFFFFFF"/>
        <bgColor rgb="FFFFFFCC"/>
      </patternFill>
    </fill>
  </fills>
  <borders count="4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166" fontId="1" fillId="0" borderId="0" applyBorder="0" applyProtection="0"/>
    <xf numFmtId="0" fontId="13" fillId="0" borderId="0"/>
  </cellStyleXfs>
  <cellXfs count="853"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2" fontId="2" fillId="0" borderId="0" xfId="0" applyNumberFormat="1" applyFont="1" applyAlignment="1">
      <alignment horizontal="right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2" fontId="3" fillId="2" borderId="4" xfId="0" applyNumberFormat="1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2" fontId="2" fillId="0" borderId="9" xfId="0" applyNumberFormat="1" applyFont="1" applyBorder="1" applyAlignment="1">
      <alignment horizontal="right" vertical="center"/>
    </xf>
    <xf numFmtId="10" fontId="8" fillId="0" borderId="9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right" vertical="center"/>
    </xf>
    <xf numFmtId="0" fontId="7" fillId="0" borderId="12" xfId="0" applyFont="1" applyBorder="1" applyAlignment="1">
      <alignment horizontal="right" vertical="center"/>
    </xf>
    <xf numFmtId="2" fontId="2" fillId="0" borderId="12" xfId="0" applyNumberFormat="1" applyFont="1" applyBorder="1" applyAlignment="1">
      <alignment horizontal="right" vertical="center"/>
    </xf>
    <xf numFmtId="10" fontId="8" fillId="0" borderId="12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7" fillId="0" borderId="15" xfId="0" applyFont="1" applyBorder="1" applyAlignment="1">
      <alignment horizontal="right" vertical="center"/>
    </xf>
    <xf numFmtId="2" fontId="2" fillId="0" borderId="15" xfId="0" applyNumberFormat="1" applyFont="1" applyBorder="1" applyAlignment="1">
      <alignment horizontal="right" vertical="center"/>
    </xf>
    <xf numFmtId="10" fontId="8" fillId="0" borderId="15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2" fillId="0" borderId="18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2" fontId="3" fillId="0" borderId="17" xfId="0" applyNumberFormat="1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2" fontId="4" fillId="0" borderId="20" xfId="0" applyNumberFormat="1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/>
    <xf numFmtId="0" fontId="2" fillId="0" borderId="11" xfId="0" applyFont="1" applyBorder="1" applyAlignment="1">
      <alignment horizontal="right" vertical="center"/>
    </xf>
    <xf numFmtId="0" fontId="7" fillId="0" borderId="12" xfId="0" applyFont="1" applyBorder="1" applyAlignment="1">
      <alignment horizontal="left" vertical="center"/>
    </xf>
    <xf numFmtId="2" fontId="7" fillId="0" borderId="12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 wrapText="1"/>
    </xf>
    <xf numFmtId="0" fontId="7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right" vertical="center"/>
    </xf>
    <xf numFmtId="2" fontId="14" fillId="0" borderId="12" xfId="0" applyNumberFormat="1" applyFont="1" applyBorder="1" applyAlignment="1">
      <alignment horizontal="right" vertical="center"/>
    </xf>
    <xf numFmtId="0" fontId="8" fillId="0" borderId="13" xfId="0" applyFont="1" applyBorder="1" applyAlignment="1">
      <alignment horizontal="right"/>
    </xf>
    <xf numFmtId="0" fontId="15" fillId="0" borderId="0" xfId="0" applyFont="1" applyBorder="1"/>
    <xf numFmtId="0" fontId="8" fillId="0" borderId="15" xfId="0" applyFont="1" applyBorder="1" applyAlignment="1">
      <alignment vertical="center" wrapText="1"/>
    </xf>
    <xf numFmtId="0" fontId="8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right" vertical="center"/>
    </xf>
    <xf numFmtId="2" fontId="14" fillId="0" borderId="15" xfId="0" applyNumberFormat="1" applyFont="1" applyBorder="1" applyAlignment="1">
      <alignment horizontal="right" vertical="center"/>
    </xf>
    <xf numFmtId="0" fontId="8" fillId="0" borderId="16" xfId="0" applyFont="1" applyBorder="1" applyAlignment="1">
      <alignment horizontal="right"/>
    </xf>
    <xf numFmtId="0" fontId="2" fillId="0" borderId="17" xfId="0" applyFont="1" applyBorder="1" applyAlignment="1">
      <alignment horizontal="right" vertical="center"/>
    </xf>
    <xf numFmtId="0" fontId="3" fillId="0" borderId="18" xfId="0" applyFont="1" applyBorder="1" applyAlignment="1">
      <alignment horizontal="left" vertical="center"/>
    </xf>
    <xf numFmtId="2" fontId="16" fillId="0" borderId="24" xfId="0" applyNumberFormat="1" applyFont="1" applyBorder="1" applyAlignment="1">
      <alignment horizontal="right" vertical="center"/>
    </xf>
    <xf numFmtId="2" fontId="0" fillId="0" borderId="0" xfId="0" applyNumberFormat="1" applyFont="1" applyAlignment="1">
      <alignment horizontal="right"/>
    </xf>
    <xf numFmtId="0" fontId="17" fillId="0" borderId="0" xfId="0" applyFont="1"/>
    <xf numFmtId="0" fontId="17" fillId="2" borderId="2" xfId="0" applyFont="1" applyFill="1" applyBorder="1" applyAlignment="1">
      <alignment horizontal="right" wrapText="1"/>
    </xf>
    <xf numFmtId="0" fontId="17" fillId="2" borderId="3" xfId="0" applyFont="1" applyFill="1" applyBorder="1" applyAlignment="1">
      <alignment horizontal="center" wrapText="1"/>
    </xf>
    <xf numFmtId="0" fontId="0" fillId="0" borderId="12" xfId="0" applyBorder="1"/>
    <xf numFmtId="0" fontId="0" fillId="0" borderId="12" xfId="0" applyFont="1" applyBorder="1"/>
    <xf numFmtId="2" fontId="0" fillId="0" borderId="12" xfId="0" applyNumberFormat="1" applyBorder="1"/>
    <xf numFmtId="10" fontId="0" fillId="0" borderId="12" xfId="0" applyNumberFormat="1" applyBorder="1"/>
    <xf numFmtId="0" fontId="0" fillId="0" borderId="25" xfId="0" applyBorder="1"/>
    <xf numFmtId="0" fontId="0" fillId="0" borderId="25" xfId="0" applyFont="1" applyBorder="1"/>
    <xf numFmtId="2" fontId="0" fillId="0" borderId="25" xfId="0" applyNumberFormat="1" applyBorder="1"/>
    <xf numFmtId="10" fontId="0" fillId="0" borderId="25" xfId="0" applyNumberFormat="1" applyBorder="1"/>
    <xf numFmtId="0" fontId="2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2" fillId="0" borderId="27" xfId="0" applyFont="1" applyBorder="1" applyAlignment="1">
      <alignment horizontal="right" vertical="center"/>
    </xf>
    <xf numFmtId="2" fontId="3" fillId="0" borderId="27" xfId="0" applyNumberFormat="1" applyFont="1" applyBorder="1" applyAlignment="1">
      <alignment horizontal="right" vertical="center"/>
    </xf>
    <xf numFmtId="2" fontId="2" fillId="0" borderId="27" xfId="0" applyNumberFormat="1" applyFont="1" applyBorder="1" applyAlignment="1">
      <alignment horizontal="right" vertical="center"/>
    </xf>
    <xf numFmtId="2" fontId="2" fillId="0" borderId="28" xfId="0" applyNumberFormat="1" applyFont="1" applyBorder="1" applyAlignment="1">
      <alignment horizontal="right" vertical="center"/>
    </xf>
    <xf numFmtId="0" fontId="13" fillId="0" borderId="0" xfId="0" applyFont="1" applyAlignment="1">
      <alignment horizontal="left" vertical="center"/>
    </xf>
    <xf numFmtId="49" fontId="8" fillId="0" borderId="8" xfId="0" applyNumberFormat="1" applyFont="1" applyBorder="1" applyAlignment="1">
      <alignment horizontal="center" wrapText="1"/>
    </xf>
    <xf numFmtId="0" fontId="18" fillId="0" borderId="9" xfId="0" applyFont="1" applyBorder="1" applyAlignment="1">
      <alignment vertical="top" wrapText="1"/>
    </xf>
    <xf numFmtId="0" fontId="8" fillId="0" borderId="9" xfId="0" applyFont="1" applyBorder="1" applyAlignment="1">
      <alignment horizontal="center"/>
    </xf>
    <xf numFmtId="0" fontId="14" fillId="0" borderId="9" xfId="0" applyFont="1" applyBorder="1"/>
    <xf numFmtId="164" fontId="19" fillId="0" borderId="9" xfId="0" applyNumberFormat="1" applyFont="1" applyBorder="1"/>
    <xf numFmtId="164" fontId="8" fillId="0" borderId="9" xfId="0" applyNumberFormat="1" applyFont="1" applyBorder="1"/>
    <xf numFmtId="9" fontId="8" fillId="3" borderId="9" xfId="0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wrapText="1"/>
    </xf>
    <xf numFmtId="49" fontId="8" fillId="0" borderId="14" xfId="0" applyNumberFormat="1" applyFont="1" applyBorder="1" applyAlignment="1">
      <alignment horizontal="center" wrapText="1"/>
    </xf>
    <xf numFmtId="0" fontId="18" fillId="0" borderId="15" xfId="0" applyFont="1" applyBorder="1" applyAlignment="1">
      <alignment vertical="top" wrapText="1"/>
    </xf>
    <xf numFmtId="0" fontId="8" fillId="0" borderId="15" xfId="0" applyFont="1" applyBorder="1" applyAlignment="1">
      <alignment horizontal="center"/>
    </xf>
    <xf numFmtId="0" fontId="14" fillId="0" borderId="15" xfId="0" applyFont="1" applyBorder="1"/>
    <xf numFmtId="164" fontId="8" fillId="0" borderId="15" xfId="0" applyNumberFormat="1" applyFont="1" applyBorder="1"/>
    <xf numFmtId="164" fontId="17" fillId="0" borderId="15" xfId="0" applyNumberFormat="1" applyFont="1" applyBorder="1"/>
    <xf numFmtId="9" fontId="17" fillId="3" borderId="15" xfId="0" applyNumberFormat="1" applyFont="1" applyFill="1" applyBorder="1" applyAlignment="1">
      <alignment horizontal="center" vertical="center"/>
    </xf>
    <xf numFmtId="0" fontId="20" fillId="0" borderId="16" xfId="0" applyFont="1" applyBorder="1" applyAlignment="1">
      <alignment horizontal="center" wrapText="1"/>
    </xf>
    <xf numFmtId="0" fontId="21" fillId="0" borderId="0" xfId="0" applyFont="1"/>
    <xf numFmtId="0" fontId="22" fillId="2" borderId="2" xfId="0" applyFont="1" applyFill="1" applyBorder="1" applyAlignment="1">
      <alignment horizontal="center" wrapText="1"/>
    </xf>
    <xf numFmtId="0" fontId="22" fillId="2" borderId="3" xfId="0" applyFont="1" applyFill="1" applyBorder="1" applyAlignment="1">
      <alignment horizontal="center" wrapText="1"/>
    </xf>
    <xf numFmtId="2" fontId="22" fillId="2" borderId="3" xfId="0" applyNumberFormat="1" applyFont="1" applyFill="1" applyBorder="1" applyAlignment="1">
      <alignment horizontal="center" wrapText="1"/>
    </xf>
    <xf numFmtId="0" fontId="13" fillId="3" borderId="25" xfId="0" applyFont="1" applyFill="1" applyBorder="1"/>
    <xf numFmtId="0" fontId="23" fillId="0" borderId="25" xfId="0" applyFont="1" applyBorder="1" applyAlignment="1">
      <alignment wrapText="1"/>
    </xf>
    <xf numFmtId="0" fontId="5" fillId="0" borderId="25" xfId="0" applyFont="1" applyBorder="1"/>
    <xf numFmtId="3" fontId="12" fillId="3" borderId="25" xfId="0" applyNumberFormat="1" applyFont="1" applyFill="1" applyBorder="1" applyAlignment="1">
      <alignment horizontal="right"/>
    </xf>
    <xf numFmtId="2" fontId="12" fillId="3" borderId="25" xfId="0" applyNumberFormat="1" applyFont="1" applyFill="1" applyBorder="1" applyAlignment="1" applyProtection="1">
      <alignment horizontal="right"/>
    </xf>
    <xf numFmtId="10" fontId="12" fillId="3" borderId="25" xfId="0" applyNumberFormat="1" applyFont="1" applyFill="1" applyBorder="1" applyAlignment="1" applyProtection="1">
      <alignment horizontal="right"/>
    </xf>
    <xf numFmtId="165" fontId="13" fillId="3" borderId="25" xfId="0" applyNumberFormat="1" applyFont="1" applyFill="1" applyBorder="1" applyAlignment="1">
      <alignment horizontal="right"/>
    </xf>
    <xf numFmtId="2" fontId="8" fillId="3" borderId="25" xfId="0" applyNumberFormat="1" applyFont="1" applyFill="1" applyBorder="1" applyAlignment="1">
      <alignment vertical="center"/>
    </xf>
    <xf numFmtId="0" fontId="0" fillId="0" borderId="26" xfId="0" applyBorder="1"/>
    <xf numFmtId="0" fontId="0" fillId="0" borderId="27" xfId="0" applyFont="1" applyBorder="1"/>
    <xf numFmtId="2" fontId="24" fillId="0" borderId="27" xfId="0" applyNumberFormat="1" applyFont="1" applyBorder="1"/>
    <xf numFmtId="0" fontId="24" fillId="0" borderId="27" xfId="0" applyFont="1" applyBorder="1"/>
    <xf numFmtId="0" fontId="0" fillId="0" borderId="28" xfId="0" applyBorder="1"/>
    <xf numFmtId="0" fontId="13" fillId="0" borderId="0" xfId="0" applyFont="1" applyBorder="1"/>
    <xf numFmtId="0" fontId="3" fillId="0" borderId="29" xfId="0" applyFont="1" applyBorder="1"/>
    <xf numFmtId="0" fontId="3" fillId="2" borderId="2" xfId="0" applyFont="1" applyFill="1" applyBorder="1" applyAlignment="1">
      <alignment horizontal="right" wrapText="1"/>
    </xf>
    <xf numFmtId="0" fontId="3" fillId="2" borderId="4" xfId="0" applyFont="1" applyFill="1" applyBorder="1" applyAlignment="1">
      <alignment horizont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right" vertical="center"/>
    </xf>
    <xf numFmtId="2" fontId="12" fillId="0" borderId="9" xfId="0" applyNumberFormat="1" applyFont="1" applyBorder="1" applyAlignment="1">
      <alignment horizontal="right" vertical="center"/>
    </xf>
    <xf numFmtId="2" fontId="13" fillId="0" borderId="9" xfId="0" applyNumberFormat="1" applyFont="1" applyBorder="1" applyAlignment="1">
      <alignment horizontal="right" vertical="center"/>
    </xf>
    <xf numFmtId="0" fontId="13" fillId="0" borderId="10" xfId="0" applyFont="1" applyBorder="1" applyAlignment="1">
      <alignment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vertical="center" wrapText="1"/>
    </xf>
    <xf numFmtId="0" fontId="13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right" vertical="center"/>
    </xf>
    <xf numFmtId="2" fontId="12" fillId="0" borderId="12" xfId="0" applyNumberFormat="1" applyFont="1" applyBorder="1" applyAlignment="1">
      <alignment horizontal="right" vertical="center"/>
    </xf>
    <xf numFmtId="2" fontId="13" fillId="0" borderId="12" xfId="0" applyNumberFormat="1" applyFont="1" applyBorder="1" applyAlignment="1">
      <alignment horizontal="right" vertical="center"/>
    </xf>
    <xf numFmtId="0" fontId="13" fillId="0" borderId="13" xfId="0" applyFont="1" applyBorder="1" applyAlignment="1">
      <alignment vertical="center"/>
    </xf>
    <xf numFmtId="0" fontId="13" fillId="0" borderId="30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right" vertical="center"/>
    </xf>
    <xf numFmtId="2" fontId="12" fillId="0" borderId="25" xfId="0" applyNumberFormat="1" applyFont="1" applyBorder="1" applyAlignment="1">
      <alignment horizontal="right" vertical="center"/>
    </xf>
    <xf numFmtId="2" fontId="13" fillId="0" borderId="25" xfId="0" applyNumberFormat="1" applyFont="1" applyBorder="1" applyAlignment="1">
      <alignment horizontal="right" vertical="center"/>
    </xf>
    <xf numFmtId="10" fontId="8" fillId="0" borderId="25" xfId="0" applyNumberFormat="1" applyFont="1" applyBorder="1" applyAlignment="1">
      <alignment horizontal="right" vertical="center"/>
    </xf>
    <xf numFmtId="0" fontId="13" fillId="0" borderId="31" xfId="0" applyFont="1" applyBorder="1" applyAlignment="1">
      <alignment vertical="center"/>
    </xf>
    <xf numFmtId="0" fontId="13" fillId="0" borderId="26" xfId="0" applyFont="1" applyBorder="1"/>
    <xf numFmtId="0" fontId="3" fillId="0" borderId="27" xfId="0" applyFont="1" applyBorder="1"/>
    <xf numFmtId="0" fontId="13" fillId="0" borderId="27" xfId="0" applyFont="1" applyBorder="1" applyAlignment="1">
      <alignment horizontal="center"/>
    </xf>
    <xf numFmtId="0" fontId="13" fillId="0" borderId="27" xfId="0" applyFont="1" applyBorder="1" applyAlignment="1">
      <alignment horizontal="right"/>
    </xf>
    <xf numFmtId="2" fontId="13" fillId="0" borderId="27" xfId="0" applyNumberFormat="1" applyFont="1" applyBorder="1" applyAlignment="1">
      <alignment horizontal="right"/>
    </xf>
    <xf numFmtId="0" fontId="13" fillId="0" borderId="28" xfId="0" applyFont="1" applyBorder="1"/>
    <xf numFmtId="0" fontId="13" fillId="0" borderId="0" xfId="0" applyFont="1"/>
    <xf numFmtId="0" fontId="25" fillId="0" borderId="0" xfId="0" applyFont="1" applyBorder="1"/>
    <xf numFmtId="166" fontId="25" fillId="0" borderId="0" xfId="1" applyFont="1" applyBorder="1" applyAlignment="1" applyProtection="1"/>
    <xf numFmtId="0" fontId="4" fillId="0" borderId="29" xfId="0" applyFont="1" applyBorder="1"/>
    <xf numFmtId="0" fontId="3" fillId="2" borderId="12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10" fontId="2" fillId="0" borderId="12" xfId="0" applyNumberFormat="1" applyFont="1" applyBorder="1" applyAlignment="1">
      <alignment horizontal="center" vertical="center" wrapText="1"/>
    </xf>
    <xf numFmtId="2" fontId="8" fillId="0" borderId="12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vertical="top" wrapText="1"/>
    </xf>
    <xf numFmtId="0" fontId="14" fillId="0" borderId="12" xfId="0" applyFont="1" applyBorder="1" applyAlignment="1">
      <alignment horizontal="center" vertical="center" wrapText="1"/>
    </xf>
    <xf numFmtId="0" fontId="25" fillId="0" borderId="12" xfId="0" applyFont="1" applyBorder="1"/>
    <xf numFmtId="0" fontId="27" fillId="0" borderId="12" xfId="0" applyFont="1" applyBorder="1" applyAlignment="1">
      <alignment vertical="center"/>
    </xf>
    <xf numFmtId="0" fontId="25" fillId="0" borderId="12" xfId="0" applyFont="1" applyBorder="1" applyAlignment="1">
      <alignment horizontal="center" vertical="center"/>
    </xf>
    <xf numFmtId="0" fontId="25" fillId="0" borderId="0" xfId="0" applyFont="1"/>
    <xf numFmtId="0" fontId="3" fillId="0" borderId="0" xfId="0" applyFont="1" applyBorder="1" applyAlignment="1">
      <alignment horizontal="left"/>
    </xf>
    <xf numFmtId="0" fontId="3" fillId="2" borderId="12" xfId="0" applyFont="1" applyFill="1" applyBorder="1" applyAlignment="1" applyProtection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left" vertical="center" wrapText="1"/>
    </xf>
    <xf numFmtId="0" fontId="14" fillId="3" borderId="12" xfId="0" applyFont="1" applyFill="1" applyBorder="1" applyAlignment="1">
      <alignment horizontal="right" vertical="center" wrapText="1"/>
    </xf>
    <xf numFmtId="4" fontId="13" fillId="0" borderId="12" xfId="0" applyNumberFormat="1" applyFont="1" applyBorder="1" applyAlignment="1">
      <alignment horizontal="right" vertical="center"/>
    </xf>
    <xf numFmtId="10" fontId="8" fillId="3" borderId="12" xfId="0" applyNumberFormat="1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9" fontId="0" fillId="0" borderId="12" xfId="0" applyNumberFormat="1" applyFont="1" applyBorder="1" applyAlignment="1">
      <alignment horizontal="right" vertical="center"/>
    </xf>
    <xf numFmtId="0" fontId="2" fillId="3" borderId="12" xfId="0" applyFont="1" applyFill="1" applyBorder="1" applyAlignment="1">
      <alignment horizontal="right" vertical="center" wrapText="1"/>
    </xf>
    <xf numFmtId="0" fontId="27" fillId="3" borderId="12" xfId="0" applyFont="1" applyFill="1" applyBorder="1" applyAlignment="1">
      <alignment vertical="center" wrapText="1"/>
    </xf>
    <xf numFmtId="0" fontId="18" fillId="3" borderId="12" xfId="0" applyFont="1" applyFill="1" applyBorder="1" applyAlignment="1">
      <alignment horizontal="center" vertical="center"/>
    </xf>
    <xf numFmtId="3" fontId="18" fillId="3" borderId="12" xfId="0" applyNumberFormat="1" applyFont="1" applyFill="1" applyBorder="1" applyAlignment="1">
      <alignment horizontal="center" vertical="center" wrapText="1"/>
    </xf>
    <xf numFmtId="2" fontId="2" fillId="3" borderId="12" xfId="0" applyNumberFormat="1" applyFont="1" applyFill="1" applyBorder="1" applyAlignment="1">
      <alignment horizontal="center" vertical="center"/>
    </xf>
    <xf numFmtId="2" fontId="8" fillId="3" borderId="12" xfId="0" applyNumberFormat="1" applyFont="1" applyFill="1" applyBorder="1" applyAlignment="1">
      <alignment horizontal="center" vertical="center"/>
    </xf>
    <xf numFmtId="2" fontId="2" fillId="0" borderId="0" xfId="0" applyNumberFormat="1" applyFont="1"/>
    <xf numFmtId="0" fontId="17" fillId="2" borderId="5" xfId="0" applyFont="1" applyFill="1" applyBorder="1" applyAlignment="1">
      <alignment horizontal="center" wrapText="1"/>
    </xf>
    <xf numFmtId="0" fontId="17" fillId="2" borderId="5" xfId="0" applyFont="1" applyFill="1" applyBorder="1" applyAlignment="1">
      <alignment horizontal="left" wrapText="1"/>
    </xf>
    <xf numFmtId="0" fontId="13" fillId="0" borderId="26" xfId="0" applyFont="1" applyBorder="1" applyAlignment="1">
      <alignment horizontal="center" vertical="center"/>
    </xf>
    <xf numFmtId="0" fontId="13" fillId="3" borderId="27" xfId="0" applyFont="1" applyFill="1" applyBorder="1" applyAlignment="1">
      <alignment vertical="center" wrapText="1"/>
    </xf>
    <xf numFmtId="0" fontId="12" fillId="0" borderId="27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right" vertical="center"/>
    </xf>
    <xf numFmtId="2" fontId="12" fillId="0" borderId="27" xfId="0" applyNumberFormat="1" applyFont="1" applyBorder="1" applyAlignment="1">
      <alignment horizontal="right" vertical="center"/>
    </xf>
    <xf numFmtId="2" fontId="13" fillId="0" borderId="27" xfId="0" applyNumberFormat="1" applyFont="1" applyBorder="1" applyAlignment="1">
      <alignment horizontal="right" vertical="center"/>
    </xf>
    <xf numFmtId="9" fontId="13" fillId="0" borderId="27" xfId="0" applyNumberFormat="1" applyFont="1" applyBorder="1" applyAlignment="1">
      <alignment horizontal="right" vertical="center"/>
    </xf>
    <xf numFmtId="0" fontId="8" fillId="3" borderId="17" xfId="0" applyFont="1" applyFill="1" applyBorder="1" applyAlignment="1">
      <alignment horizontal="center" wrapText="1"/>
    </xf>
    <xf numFmtId="0" fontId="17" fillId="0" borderId="27" xfId="0" applyFont="1" applyBorder="1"/>
    <xf numFmtId="0" fontId="8" fillId="3" borderId="18" xfId="0" applyFont="1" applyFill="1" applyBorder="1" applyAlignment="1">
      <alignment horizontal="center" wrapText="1"/>
    </xf>
    <xf numFmtId="0" fontId="8" fillId="3" borderId="18" xfId="0" applyFont="1" applyFill="1" applyBorder="1" applyAlignment="1">
      <alignment horizontal="right" wrapText="1"/>
    </xf>
    <xf numFmtId="2" fontId="17" fillId="3" borderId="18" xfId="0" applyNumberFormat="1" applyFont="1" applyFill="1" applyBorder="1" applyAlignment="1">
      <alignment horizontal="right" wrapText="1"/>
    </xf>
    <xf numFmtId="0" fontId="8" fillId="3" borderId="18" xfId="0" applyFont="1" applyFill="1" applyBorder="1" applyAlignment="1">
      <alignment horizontal="right" vertical="center" wrapText="1"/>
    </xf>
    <xf numFmtId="0" fontId="8" fillId="0" borderId="0" xfId="0" applyFont="1" applyAlignment="1">
      <alignment horizontal="left"/>
    </xf>
    <xf numFmtId="0" fontId="17" fillId="0" borderId="0" xfId="0" applyFont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right" vertical="center" wrapText="1"/>
    </xf>
    <xf numFmtId="0" fontId="3" fillId="2" borderId="25" xfId="0" applyFont="1" applyFill="1" applyBorder="1" applyAlignment="1" applyProtection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28" fillId="0" borderId="27" xfId="0" applyFont="1" applyBorder="1" applyAlignment="1">
      <alignment vertical="center" wrapText="1"/>
    </xf>
    <xf numFmtId="0" fontId="8" fillId="0" borderId="27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2" fontId="8" fillId="0" borderId="27" xfId="0" applyNumberFormat="1" applyFont="1" applyBorder="1" applyAlignment="1">
      <alignment horizontal="center" vertical="center" wrapText="1"/>
    </xf>
    <xf numFmtId="10" fontId="8" fillId="0" borderId="27" xfId="0" applyNumberFormat="1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28" fillId="0" borderId="24" xfId="0" applyFont="1" applyBorder="1" applyAlignment="1">
      <alignment vertical="center"/>
    </xf>
    <xf numFmtId="0" fontId="29" fillId="0" borderId="24" xfId="0" applyFont="1" applyBorder="1" applyAlignment="1">
      <alignment vertical="center"/>
    </xf>
    <xf numFmtId="0" fontId="5" fillId="0" borderId="12" xfId="0" applyFont="1" applyBorder="1" applyAlignment="1">
      <alignment wrapText="1"/>
    </xf>
    <xf numFmtId="0" fontId="8" fillId="0" borderId="12" xfId="0" applyFont="1" applyBorder="1" applyAlignment="1">
      <alignment horizontal="left" vertical="top" wrapText="1"/>
    </xf>
    <xf numFmtId="0" fontId="30" fillId="0" borderId="12" xfId="0" applyFont="1" applyBorder="1" applyAlignment="1">
      <alignment wrapText="1"/>
    </xf>
    <xf numFmtId="0" fontId="5" fillId="0" borderId="12" xfId="0" applyFont="1" applyBorder="1" applyAlignment="1">
      <alignment horizontal="center" wrapText="1"/>
    </xf>
    <xf numFmtId="167" fontId="5" fillId="0" borderId="12" xfId="0" applyNumberFormat="1" applyFont="1" applyBorder="1" applyAlignment="1">
      <alignment horizontal="center" wrapText="1"/>
    </xf>
    <xf numFmtId="10" fontId="5" fillId="0" borderId="12" xfId="0" applyNumberFormat="1" applyFont="1" applyBorder="1" applyAlignment="1">
      <alignment wrapText="1"/>
    </xf>
    <xf numFmtId="167" fontId="5" fillId="0" borderId="12" xfId="0" applyNumberFormat="1" applyFont="1" applyBorder="1" applyAlignment="1">
      <alignment wrapText="1"/>
    </xf>
    <xf numFmtId="0" fontId="14" fillId="0" borderId="12" xfId="0" applyFont="1" applyBorder="1" applyAlignment="1">
      <alignment horizontal="left" vertical="top" wrapText="1"/>
    </xf>
    <xf numFmtId="0" fontId="2" fillId="0" borderId="12" xfId="0" applyFont="1" applyBorder="1" applyAlignment="1">
      <alignment wrapText="1"/>
    </xf>
    <xf numFmtId="0" fontId="5" fillId="0" borderId="25" xfId="0" applyFont="1" applyBorder="1" applyAlignment="1">
      <alignment wrapText="1"/>
    </xf>
    <xf numFmtId="0" fontId="5" fillId="0" borderId="12" xfId="0" applyFont="1" applyBorder="1"/>
    <xf numFmtId="0" fontId="5" fillId="0" borderId="12" xfId="0" applyFont="1" applyBorder="1" applyAlignment="1">
      <alignment horizontal="center"/>
    </xf>
    <xf numFmtId="167" fontId="5" fillId="0" borderId="12" xfId="0" applyNumberFormat="1" applyFont="1" applyBorder="1" applyAlignment="1">
      <alignment horizontal="center"/>
    </xf>
    <xf numFmtId="167" fontId="21" fillId="0" borderId="12" xfId="0" applyNumberFormat="1" applyFont="1" applyBorder="1"/>
    <xf numFmtId="0" fontId="21" fillId="0" borderId="12" xfId="0" applyFont="1" applyBorder="1"/>
    <xf numFmtId="0" fontId="31" fillId="0" borderId="0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" fillId="2" borderId="26" xfId="0" applyFont="1" applyFill="1" applyBorder="1" applyAlignment="1">
      <alignment horizontal="center" wrapText="1"/>
    </xf>
    <xf numFmtId="0" fontId="3" fillId="2" borderId="27" xfId="0" applyFont="1" applyFill="1" applyBorder="1" applyAlignment="1">
      <alignment horizontal="center" wrapText="1"/>
    </xf>
    <xf numFmtId="0" fontId="31" fillId="3" borderId="11" xfId="0" applyFont="1" applyFill="1" applyBorder="1" applyAlignment="1" applyProtection="1">
      <alignment horizontal="center" vertical="center" wrapText="1"/>
      <protection locked="0"/>
    </xf>
    <xf numFmtId="0" fontId="8" fillId="3" borderId="12" xfId="0" applyFont="1" applyFill="1" applyBorder="1" applyAlignment="1" applyProtection="1">
      <alignment vertical="center" wrapText="1"/>
    </xf>
    <xf numFmtId="0" fontId="14" fillId="3" borderId="12" xfId="0" applyFont="1" applyFill="1" applyBorder="1" applyAlignment="1" applyProtection="1">
      <alignment horizontal="center" vertical="center" wrapText="1"/>
      <protection locked="0"/>
    </xf>
    <xf numFmtId="3" fontId="14" fillId="3" borderId="12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12" xfId="0" applyNumberFormat="1" applyFont="1" applyBorder="1" applyAlignment="1" applyProtection="1">
      <alignment horizontal="right" vertical="center" wrapText="1"/>
      <protection locked="0"/>
    </xf>
    <xf numFmtId="4" fontId="14" fillId="3" borderId="24" xfId="0" applyNumberFormat="1" applyFont="1" applyFill="1" applyBorder="1" applyAlignment="1" applyProtection="1">
      <alignment horizontal="right" vertical="center" wrapText="1"/>
      <protection locked="0"/>
    </xf>
    <xf numFmtId="9" fontId="14" fillId="3" borderId="24" xfId="0" applyNumberFormat="1" applyFont="1" applyFill="1" applyBorder="1" applyAlignment="1" applyProtection="1">
      <alignment horizontal="center" vertical="center" wrapText="1"/>
      <protection locked="0"/>
    </xf>
    <xf numFmtId="164" fontId="8" fillId="3" borderId="24" xfId="0" applyNumberFormat="1" applyFont="1" applyFill="1" applyBorder="1" applyAlignment="1" applyProtection="1">
      <alignment horizontal="right" vertical="center" wrapText="1"/>
      <protection locked="0"/>
    </xf>
    <xf numFmtId="2" fontId="8" fillId="0" borderId="12" xfId="0" applyNumberFormat="1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14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2" fontId="12" fillId="0" borderId="12" xfId="0" applyNumberFormat="1" applyFont="1" applyBorder="1" applyAlignment="1">
      <alignment horizontal="center" vertical="center" wrapText="1"/>
    </xf>
    <xf numFmtId="10" fontId="7" fillId="0" borderId="12" xfId="0" applyNumberFormat="1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32" fillId="0" borderId="0" xfId="0" applyFont="1"/>
    <xf numFmtId="0" fontId="14" fillId="0" borderId="12" xfId="0" applyFont="1" applyBorder="1" applyAlignment="1">
      <alignment horizontal="center" vertical="center"/>
    </xf>
    <xf numFmtId="0" fontId="8" fillId="3" borderId="25" xfId="0" applyFont="1" applyFill="1" applyBorder="1" applyAlignment="1" applyProtection="1">
      <alignment vertical="center" wrapText="1"/>
    </xf>
    <xf numFmtId="0" fontId="14" fillId="3" borderId="25" xfId="0" applyFont="1" applyFill="1" applyBorder="1" applyAlignment="1" applyProtection="1">
      <alignment horizontal="center" vertical="center" wrapText="1"/>
      <protection locked="0"/>
    </xf>
    <xf numFmtId="3" fontId="14" fillId="3" borderId="25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25" xfId="0" applyNumberFormat="1" applyFont="1" applyBorder="1" applyAlignment="1" applyProtection="1">
      <alignment horizontal="right" vertical="center" wrapText="1"/>
      <protection locked="0"/>
    </xf>
    <xf numFmtId="4" fontId="14" fillId="3" borderId="29" xfId="0" applyNumberFormat="1" applyFont="1" applyFill="1" applyBorder="1" applyAlignment="1" applyProtection="1">
      <alignment horizontal="right" vertical="center" wrapText="1"/>
      <protection locked="0"/>
    </xf>
    <xf numFmtId="9" fontId="14" fillId="3" borderId="29" xfId="0" applyNumberFormat="1" applyFont="1" applyFill="1" applyBorder="1" applyAlignment="1" applyProtection="1">
      <alignment horizontal="center" vertical="center" wrapText="1"/>
      <protection locked="0"/>
    </xf>
    <xf numFmtId="164" fontId="8" fillId="3" borderId="29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31" xfId="0" applyFont="1" applyBorder="1" applyAlignment="1">
      <alignment vertical="center"/>
    </xf>
    <xf numFmtId="0" fontId="0" fillId="0" borderId="32" xfId="0" applyFont="1" applyBorder="1"/>
    <xf numFmtId="0" fontId="0" fillId="0" borderId="33" xfId="0" applyBorder="1"/>
    <xf numFmtId="4" fontId="24" fillId="0" borderId="34" xfId="0" applyNumberFormat="1" applyFont="1" applyBorder="1"/>
    <xf numFmtId="2" fontId="24" fillId="0" borderId="34" xfId="0" applyNumberFormat="1" applyFont="1" applyBorder="1"/>
    <xf numFmtId="0" fontId="0" fillId="0" borderId="35" xfId="0" applyBorder="1"/>
    <xf numFmtId="0" fontId="29" fillId="0" borderId="0" xfId="0" applyFont="1"/>
    <xf numFmtId="0" fontId="29" fillId="0" borderId="0" xfId="0" applyFont="1" applyAlignment="1">
      <alignment wrapText="1"/>
    </xf>
    <xf numFmtId="0" fontId="12" fillId="0" borderId="8" xfId="0" applyFont="1" applyBorder="1" applyAlignment="1">
      <alignment horizontal="right" vertical="center" wrapText="1"/>
    </xf>
    <xf numFmtId="0" fontId="33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center" vertical="center"/>
    </xf>
    <xf numFmtId="2" fontId="12" fillId="0" borderId="9" xfId="0" applyNumberFormat="1" applyFont="1" applyBorder="1" applyAlignment="1">
      <alignment horizontal="right" vertical="center" wrapText="1"/>
    </xf>
    <xf numFmtId="10" fontId="12" fillId="0" borderId="9" xfId="0" applyNumberFormat="1" applyFont="1" applyBorder="1" applyAlignment="1">
      <alignment horizontal="right" vertical="center" wrapText="1"/>
    </xf>
    <xf numFmtId="0" fontId="12" fillId="0" borderId="10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 wrapText="1"/>
    </xf>
    <xf numFmtId="0" fontId="33" fillId="3" borderId="15" xfId="0" applyFont="1" applyFill="1" applyBorder="1" applyAlignment="1">
      <alignment horizontal="left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5" xfId="0" applyFont="1" applyBorder="1" applyAlignment="1">
      <alignment horizontal="right" vertical="center"/>
    </xf>
    <xf numFmtId="2" fontId="12" fillId="0" borderId="15" xfId="0" applyNumberFormat="1" applyFont="1" applyBorder="1" applyAlignment="1">
      <alignment horizontal="right" vertical="center"/>
    </xf>
    <xf numFmtId="2" fontId="12" fillId="0" borderId="15" xfId="0" applyNumberFormat="1" applyFont="1" applyBorder="1" applyAlignment="1">
      <alignment horizontal="right" vertical="center" wrapText="1"/>
    </xf>
    <xf numFmtId="10" fontId="12" fillId="0" borderId="15" xfId="0" applyNumberFormat="1" applyFont="1" applyBorder="1" applyAlignment="1">
      <alignment horizontal="right" vertical="center" wrapText="1"/>
    </xf>
    <xf numFmtId="0" fontId="12" fillId="0" borderId="16" xfId="0" applyFont="1" applyBorder="1" applyAlignment="1">
      <alignment horizontal="right" vertical="center"/>
    </xf>
    <xf numFmtId="0" fontId="14" fillId="0" borderId="17" xfId="0" applyFont="1" applyBorder="1"/>
    <xf numFmtId="0" fontId="29" fillId="0" borderId="18" xfId="0" applyFont="1" applyBorder="1"/>
    <xf numFmtId="0" fontId="14" fillId="0" borderId="18" xfId="0" applyFont="1" applyBorder="1"/>
    <xf numFmtId="0" fontId="14" fillId="0" borderId="18" xfId="0" applyFont="1" applyBorder="1" applyAlignment="1">
      <alignment horizontal="right"/>
    </xf>
    <xf numFmtId="2" fontId="29" fillId="0" borderId="18" xfId="0" applyNumberFormat="1" applyFont="1" applyBorder="1" applyAlignment="1">
      <alignment horizontal="right"/>
    </xf>
    <xf numFmtId="0" fontId="14" fillId="0" borderId="0" xfId="0" applyFont="1"/>
    <xf numFmtId="0" fontId="14" fillId="3" borderId="0" xfId="0" applyFont="1" applyFill="1"/>
    <xf numFmtId="0" fontId="0" fillId="3" borderId="0" xfId="0" applyFill="1"/>
    <xf numFmtId="0" fontId="34" fillId="0" borderId="0" xfId="0" applyFont="1"/>
    <xf numFmtId="0" fontId="0" fillId="0" borderId="0" xfId="0" applyFont="1" applyAlignment="1">
      <alignment wrapText="1"/>
    </xf>
    <xf numFmtId="2" fontId="13" fillId="0" borderId="0" xfId="0" applyNumberFormat="1" applyFont="1"/>
    <xf numFmtId="2" fontId="3" fillId="2" borderId="3" xfId="0" applyNumberFormat="1" applyFont="1" applyFill="1" applyBorder="1" applyAlignment="1">
      <alignment horizontal="center" wrapText="1"/>
    </xf>
    <xf numFmtId="0" fontId="13" fillId="0" borderId="12" xfId="0" applyFont="1" applyBorder="1" applyAlignment="1">
      <alignment horizontal="right" vertical="center" wrapText="1"/>
    </xf>
    <xf numFmtId="0" fontId="14" fillId="3" borderId="12" xfId="0" applyFont="1" applyFill="1" applyBorder="1" applyAlignment="1">
      <alignment horizontal="left" vertical="top" wrapText="1"/>
    </xf>
    <xf numFmtId="3" fontId="14" fillId="3" borderId="12" xfId="0" applyNumberFormat="1" applyFont="1" applyFill="1" applyBorder="1" applyAlignment="1">
      <alignment horizontal="center" vertical="center" wrapText="1"/>
    </xf>
    <xf numFmtId="4" fontId="8" fillId="0" borderId="12" xfId="0" applyNumberFormat="1" applyFont="1" applyBorder="1" applyAlignment="1">
      <alignment horizontal="center" vertical="center" wrapText="1"/>
    </xf>
    <xf numFmtId="2" fontId="14" fillId="0" borderId="12" xfId="0" applyNumberFormat="1" applyFont="1" applyBorder="1" applyAlignment="1">
      <alignment horizontal="center" vertical="center"/>
    </xf>
    <xf numFmtId="10" fontId="13" fillId="0" borderId="12" xfId="0" applyNumberFormat="1" applyFont="1" applyBorder="1" applyAlignment="1">
      <alignment horizontal="right" vertical="center" wrapText="1"/>
    </xf>
    <xf numFmtId="0" fontId="13" fillId="0" borderId="12" xfId="0" applyFont="1" applyBorder="1" applyAlignment="1">
      <alignment horizontal="right" vertical="center"/>
    </xf>
    <xf numFmtId="3" fontId="12" fillId="3" borderId="12" xfId="0" applyNumberFormat="1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vertical="center" wrapText="1"/>
    </xf>
    <xf numFmtId="4" fontId="13" fillId="0" borderId="12" xfId="0" applyNumberFormat="1" applyFont="1" applyBorder="1" applyAlignment="1">
      <alignment horizontal="right" vertical="center" wrapText="1"/>
    </xf>
    <xf numFmtId="0" fontId="35" fillId="3" borderId="12" xfId="0" applyFont="1" applyFill="1" applyBorder="1" applyAlignment="1">
      <alignment horizontal="left" vertical="center" wrapText="1"/>
    </xf>
    <xf numFmtId="0" fontId="35" fillId="3" borderId="12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35" fillId="3" borderId="12" xfId="0" applyFont="1" applyFill="1" applyBorder="1" applyAlignment="1">
      <alignment horizontal="right" vertical="center" wrapText="1"/>
    </xf>
    <xf numFmtId="0" fontId="13" fillId="0" borderId="17" xfId="0" applyFont="1" applyBorder="1"/>
    <xf numFmtId="0" fontId="3" fillId="0" borderId="18" xfId="0" applyFont="1" applyBorder="1"/>
    <xf numFmtId="0" fontId="13" fillId="0" borderId="18" xfId="0" applyFont="1" applyBorder="1"/>
    <xf numFmtId="0" fontId="13" fillId="0" borderId="18" xfId="0" applyFont="1" applyBorder="1" applyAlignment="1">
      <alignment horizontal="right"/>
    </xf>
    <xf numFmtId="2" fontId="3" fillId="0" borderId="18" xfId="0" applyNumberFormat="1" applyFont="1" applyBorder="1" applyAlignment="1">
      <alignment horizontal="right"/>
    </xf>
    <xf numFmtId="0" fontId="0" fillId="0" borderId="0" xfId="0" applyBorder="1"/>
    <xf numFmtId="0" fontId="3" fillId="0" borderId="0" xfId="0" applyFont="1" applyBorder="1"/>
    <xf numFmtId="0" fontId="8" fillId="0" borderId="0" xfId="0" applyFont="1" applyBorder="1"/>
    <xf numFmtId="0" fontId="17" fillId="0" borderId="0" xfId="0" applyFont="1" applyBorder="1"/>
    <xf numFmtId="0" fontId="17" fillId="0" borderId="0" xfId="0" applyFont="1" applyBorder="1" applyAlignment="1">
      <alignment wrapText="1"/>
    </xf>
    <xf numFmtId="2" fontId="3" fillId="0" borderId="0" xfId="0" applyNumberFormat="1" applyFont="1" applyBorder="1"/>
    <xf numFmtId="0" fontId="22" fillId="3" borderId="0" xfId="0" applyFont="1" applyFill="1" applyBorder="1" applyAlignment="1">
      <alignment horizontal="left" wrapText="1"/>
    </xf>
    <xf numFmtId="0" fontId="22" fillId="3" borderId="0" xfId="0" applyFont="1" applyFill="1" applyBorder="1" applyAlignment="1">
      <alignment horizontal="center" wrapText="1"/>
    </xf>
    <xf numFmtId="0" fontId="3" fillId="0" borderId="0" xfId="0" applyFont="1" applyBorder="1" applyAlignment="1"/>
    <xf numFmtId="0" fontId="2" fillId="0" borderId="0" xfId="0" applyFont="1" applyBorder="1"/>
    <xf numFmtId="0" fontId="8" fillId="0" borderId="0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wrapText="1"/>
    </xf>
    <xf numFmtId="0" fontId="22" fillId="3" borderId="0" xfId="0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22" fillId="3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right" vertical="center" wrapText="1"/>
    </xf>
    <xf numFmtId="0" fontId="1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2" fontId="2" fillId="0" borderId="3" xfId="0" applyNumberFormat="1" applyFont="1" applyBorder="1" applyAlignment="1">
      <alignment horizontal="right" vertical="center"/>
    </xf>
    <xf numFmtId="10" fontId="8" fillId="0" borderId="3" xfId="0" applyNumberFormat="1" applyFont="1" applyBorder="1" applyAlignment="1">
      <alignment horizontal="right" vertical="center"/>
    </xf>
    <xf numFmtId="2" fontId="8" fillId="0" borderId="3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2" fillId="0" borderId="26" xfId="0" applyFont="1" applyBorder="1" applyAlignment="1">
      <alignment horizontal="right" vertical="center" wrapText="1"/>
    </xf>
    <xf numFmtId="0" fontId="22" fillId="0" borderId="27" xfId="0" applyFont="1" applyBorder="1" applyAlignment="1">
      <alignment wrapText="1"/>
    </xf>
    <xf numFmtId="0" fontId="2" fillId="0" borderId="2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right"/>
    </xf>
    <xf numFmtId="10" fontId="8" fillId="0" borderId="27" xfId="0" applyNumberFormat="1" applyFont="1" applyBorder="1" applyAlignment="1">
      <alignment horizontal="right"/>
    </xf>
    <xf numFmtId="0" fontId="8" fillId="0" borderId="27" xfId="0" applyFont="1" applyBorder="1" applyAlignment="1">
      <alignment horizontal="right"/>
    </xf>
    <xf numFmtId="2" fontId="17" fillId="0" borderId="27" xfId="0" applyNumberFormat="1" applyFont="1" applyBorder="1" applyAlignment="1">
      <alignment horizontal="right"/>
    </xf>
    <xf numFmtId="0" fontId="2" fillId="0" borderId="0" xfId="0" applyFont="1" applyBorder="1" applyAlignment="1">
      <alignment horizontal="right" vertical="center" wrapText="1"/>
    </xf>
    <xf numFmtId="0" fontId="1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0" fontId="8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justify" vertical="top" wrapText="1"/>
    </xf>
    <xf numFmtId="2" fontId="8" fillId="0" borderId="0" xfId="0" applyNumberFormat="1" applyFont="1" applyBorder="1"/>
    <xf numFmtId="0" fontId="17" fillId="2" borderId="2" xfId="0" applyFont="1" applyFill="1" applyBorder="1" applyAlignment="1">
      <alignment horizontal="center" wrapText="1"/>
    </xf>
    <xf numFmtId="2" fontId="17" fillId="2" borderId="3" xfId="0" applyNumberFormat="1" applyFont="1" applyFill="1" applyBorder="1" applyAlignment="1">
      <alignment horizontal="center" wrapText="1"/>
    </xf>
    <xf numFmtId="0" fontId="8" fillId="0" borderId="8" xfId="0" applyFont="1" applyBorder="1" applyAlignment="1">
      <alignment horizontal="center"/>
    </xf>
    <xf numFmtId="0" fontId="13" fillId="0" borderId="9" xfId="0" applyFont="1" applyBorder="1" applyAlignment="1">
      <alignment wrapText="1"/>
    </xf>
    <xf numFmtId="0" fontId="14" fillId="0" borderId="9" xfId="0" applyFont="1" applyBorder="1" applyAlignment="1">
      <alignment horizontal="center"/>
    </xf>
    <xf numFmtId="2" fontId="8" fillId="0" borderId="9" xfId="0" applyNumberFormat="1" applyFont="1" applyBorder="1"/>
    <xf numFmtId="9" fontId="8" fillId="3" borderId="9" xfId="0" applyNumberFormat="1" applyFont="1" applyFill="1" applyBorder="1"/>
    <xf numFmtId="0" fontId="8" fillId="0" borderId="10" xfId="0" applyFont="1" applyBorder="1"/>
    <xf numFmtId="0" fontId="8" fillId="0" borderId="14" xfId="0" applyFont="1" applyBorder="1" applyAlignment="1">
      <alignment horizontal="center"/>
    </xf>
    <xf numFmtId="0" fontId="8" fillId="0" borderId="15" xfId="0" applyFont="1" applyBorder="1"/>
    <xf numFmtId="2" fontId="8" fillId="0" borderId="15" xfId="0" applyNumberFormat="1" applyFont="1" applyBorder="1"/>
    <xf numFmtId="0" fontId="8" fillId="0" borderId="16" xfId="0" applyFont="1" applyBorder="1"/>
    <xf numFmtId="0" fontId="31" fillId="0" borderId="0" xfId="0" applyFont="1"/>
    <xf numFmtId="2" fontId="31" fillId="0" borderId="0" xfId="0" applyNumberFormat="1" applyFont="1"/>
    <xf numFmtId="0" fontId="13" fillId="0" borderId="8" xfId="0" applyFont="1" applyBorder="1" applyAlignment="1">
      <alignment horizontal="right" vertical="center"/>
    </xf>
    <xf numFmtId="0" fontId="8" fillId="0" borderId="9" xfId="0" applyFont="1" applyBorder="1" applyAlignment="1">
      <alignment wrapText="1"/>
    </xf>
    <xf numFmtId="0" fontId="13" fillId="0" borderId="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9" xfId="0" applyFont="1" applyBorder="1"/>
    <xf numFmtId="2" fontId="13" fillId="0" borderId="9" xfId="0" applyNumberFormat="1" applyFont="1" applyBorder="1"/>
    <xf numFmtId="10" fontId="2" fillId="0" borderId="9" xfId="0" applyNumberFormat="1" applyFont="1" applyBorder="1" applyAlignment="1">
      <alignment horizontal="left" vertical="center" wrapText="1"/>
    </xf>
    <xf numFmtId="0" fontId="13" fillId="0" borderId="9" xfId="0" applyFont="1" applyBorder="1"/>
    <xf numFmtId="0" fontId="13" fillId="0" borderId="10" xfId="0" applyFont="1" applyBorder="1"/>
    <xf numFmtId="0" fontId="13" fillId="0" borderId="11" xfId="0" applyFont="1" applyBorder="1" applyAlignment="1">
      <alignment horizontal="right" vertical="center"/>
    </xf>
    <xf numFmtId="0" fontId="28" fillId="0" borderId="12" xfId="0" applyFont="1" applyBorder="1" applyAlignment="1">
      <alignment vertical="center" wrapText="1"/>
    </xf>
    <xf numFmtId="0" fontId="12" fillId="0" borderId="12" xfId="0" applyFont="1" applyBorder="1"/>
    <xf numFmtId="2" fontId="13" fillId="0" borderId="12" xfId="0" applyNumberFormat="1" applyFont="1" applyBorder="1"/>
    <xf numFmtId="10" fontId="8" fillId="0" borderId="12" xfId="0" applyNumberFormat="1" applyFont="1" applyBorder="1" applyAlignment="1">
      <alignment horizontal="center" vertical="center"/>
    </xf>
    <xf numFmtId="0" fontId="13" fillId="0" borderId="12" xfId="0" applyFont="1" applyBorder="1"/>
    <xf numFmtId="0" fontId="8" fillId="0" borderId="13" xfId="0" applyFont="1" applyBorder="1" applyAlignment="1">
      <alignment horizontal="center" vertical="center" wrapText="1"/>
    </xf>
    <xf numFmtId="0" fontId="14" fillId="0" borderId="12" xfId="0" applyFont="1" applyBorder="1" applyAlignment="1">
      <alignment wrapText="1"/>
    </xf>
    <xf numFmtId="0" fontId="14" fillId="0" borderId="12" xfId="0" applyFont="1" applyBorder="1" applyAlignment="1">
      <alignment horizontal="justify" wrapText="1"/>
    </xf>
    <xf numFmtId="0" fontId="14" fillId="0" borderId="12" xfId="0" applyFont="1" applyBorder="1" applyAlignment="1">
      <alignment vertical="center" wrapText="1"/>
    </xf>
    <xf numFmtId="0" fontId="0" fillId="0" borderId="14" xfId="0" applyFont="1" applyBorder="1"/>
    <xf numFmtId="0" fontId="0" fillId="0" borderId="15" xfId="0" applyFont="1" applyBorder="1"/>
    <xf numFmtId="2" fontId="0" fillId="0" borderId="15" xfId="0" applyNumberFormat="1" applyFont="1" applyBorder="1"/>
    <xf numFmtId="0" fontId="0" fillId="0" borderId="16" xfId="0" applyFont="1" applyBorder="1"/>
    <xf numFmtId="0" fontId="8" fillId="0" borderId="0" xfId="0" applyFont="1" applyAlignment="1">
      <alignment wrapText="1"/>
    </xf>
    <xf numFmtId="0" fontId="14" fillId="0" borderId="27" xfId="0" applyFont="1" applyBorder="1" applyAlignment="1">
      <alignment wrapText="1"/>
    </xf>
    <xf numFmtId="0" fontId="2" fillId="0" borderId="27" xfId="0" applyFont="1" applyBorder="1" applyAlignment="1">
      <alignment horizontal="center" vertical="center"/>
    </xf>
    <xf numFmtId="2" fontId="2" fillId="0" borderId="27" xfId="0" applyNumberFormat="1" applyFont="1" applyBorder="1" applyAlignment="1">
      <alignment horizontal="center" vertical="center"/>
    </xf>
    <xf numFmtId="2" fontId="8" fillId="0" borderId="27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5" fillId="0" borderId="24" xfId="0" applyFont="1" applyBorder="1"/>
    <xf numFmtId="0" fontId="17" fillId="0" borderId="1" xfId="0" applyFont="1" applyBorder="1" applyAlignment="1">
      <alignment horizontal="left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14" fillId="0" borderId="9" xfId="0" applyFont="1" applyBorder="1" applyAlignment="1">
      <alignment horizontal="center" wrapText="1"/>
    </xf>
    <xf numFmtId="2" fontId="8" fillId="0" borderId="12" xfId="0" applyNumberFormat="1" applyFont="1" applyBorder="1" applyAlignment="1">
      <alignment wrapText="1"/>
    </xf>
    <xf numFmtId="9" fontId="8" fillId="3" borderId="12" xfId="0" applyNumberFormat="1" applyFont="1" applyFill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14" fillId="0" borderId="12" xfId="0" applyFont="1" applyBorder="1" applyAlignment="1">
      <alignment horizontal="center" wrapText="1"/>
    </xf>
    <xf numFmtId="0" fontId="8" fillId="0" borderId="17" xfId="0" applyFont="1" applyBorder="1" applyAlignment="1">
      <alignment horizontal="center"/>
    </xf>
    <xf numFmtId="0" fontId="8" fillId="0" borderId="18" xfId="0" applyFont="1" applyBorder="1"/>
    <xf numFmtId="0" fontId="8" fillId="0" borderId="18" xfId="0" applyFont="1" applyBorder="1" applyAlignment="1">
      <alignment horizontal="center"/>
    </xf>
    <xf numFmtId="0" fontId="37" fillId="0" borderId="0" xfId="0" applyFont="1"/>
    <xf numFmtId="0" fontId="8" fillId="0" borderId="0" xfId="0" applyFont="1" applyBorder="1" applyAlignment="1"/>
    <xf numFmtId="0" fontId="13" fillId="0" borderId="0" xfId="0" applyFont="1" applyBorder="1" applyAlignment="1">
      <alignment wrapText="1"/>
    </xf>
    <xf numFmtId="2" fontId="13" fillId="0" borderId="0" xfId="0" applyNumberFormat="1" applyFont="1" applyBorder="1"/>
    <xf numFmtId="10" fontId="13" fillId="0" borderId="0" xfId="0" applyNumberFormat="1" applyFont="1" applyBorder="1"/>
    <xf numFmtId="0" fontId="3" fillId="0" borderId="0" xfId="0" applyFont="1" applyAlignment="1">
      <alignment wrapText="1"/>
    </xf>
    <xf numFmtId="2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2" fontId="3" fillId="0" borderId="0" xfId="0" applyNumberFormat="1" applyFont="1"/>
    <xf numFmtId="2" fontId="3" fillId="2" borderId="3" xfId="0" applyNumberFormat="1" applyFont="1" applyFill="1" applyBorder="1" applyAlignment="1">
      <alignment horizontal="right" wrapText="1"/>
    </xf>
    <xf numFmtId="0" fontId="3" fillId="2" borderId="3" xfId="0" applyFont="1" applyFill="1" applyBorder="1" applyAlignment="1">
      <alignment horizontal="right" wrapText="1"/>
    </xf>
    <xf numFmtId="0" fontId="38" fillId="0" borderId="9" xfId="0" applyFont="1" applyBorder="1" applyAlignment="1">
      <alignment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right" vertical="center" wrapText="1"/>
    </xf>
    <xf numFmtId="0" fontId="39" fillId="0" borderId="10" xfId="0" applyFont="1" applyBorder="1" applyAlignment="1">
      <alignment horizontal="righ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right" vertical="center" wrapText="1"/>
    </xf>
    <xf numFmtId="0" fontId="39" fillId="0" borderId="16" xfId="0" applyFont="1" applyBorder="1" applyAlignment="1">
      <alignment horizontal="right" vertical="center" wrapText="1"/>
    </xf>
    <xf numFmtId="0" fontId="0" fillId="0" borderId="36" xfId="0" applyFont="1" applyBorder="1"/>
    <xf numFmtId="0" fontId="0" fillId="0" borderId="37" xfId="0" applyFont="1" applyBorder="1"/>
    <xf numFmtId="0" fontId="0" fillId="0" borderId="38" xfId="0" applyFont="1" applyBorder="1"/>
    <xf numFmtId="0" fontId="3" fillId="2" borderId="2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center" wrapText="1"/>
    </xf>
    <xf numFmtId="2" fontId="13" fillId="3" borderId="9" xfId="0" applyNumberFormat="1" applyFont="1" applyFill="1" applyBorder="1" applyAlignment="1">
      <alignment horizontal="center" wrapText="1"/>
    </xf>
    <xf numFmtId="10" fontId="13" fillId="3" borderId="9" xfId="0" applyNumberFormat="1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left" wrapText="1"/>
    </xf>
    <xf numFmtId="0" fontId="8" fillId="3" borderId="12" xfId="0" applyFont="1" applyFill="1" applyBorder="1" applyAlignment="1">
      <alignment horizontal="center" wrapText="1"/>
    </xf>
    <xf numFmtId="2" fontId="13" fillId="3" borderId="12" xfId="0" applyNumberFormat="1" applyFont="1" applyFill="1" applyBorder="1" applyAlignment="1">
      <alignment horizontal="center" wrapText="1"/>
    </xf>
    <xf numFmtId="10" fontId="13" fillId="3" borderId="12" xfId="0" applyNumberFormat="1" applyFont="1" applyFill="1" applyBorder="1" applyAlignment="1">
      <alignment horizont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left" wrapText="1"/>
    </xf>
    <xf numFmtId="0" fontId="8" fillId="3" borderId="15" xfId="0" applyFont="1" applyFill="1" applyBorder="1" applyAlignment="1">
      <alignment horizontal="center" wrapText="1"/>
    </xf>
    <xf numFmtId="2" fontId="13" fillId="3" borderId="15" xfId="0" applyNumberFormat="1" applyFont="1" applyFill="1" applyBorder="1" applyAlignment="1">
      <alignment horizontal="center" wrapText="1"/>
    </xf>
    <xf numFmtId="10" fontId="13" fillId="3" borderId="15" xfId="0" applyNumberFormat="1" applyFont="1" applyFill="1" applyBorder="1" applyAlignment="1">
      <alignment horizont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wrapText="1"/>
    </xf>
    <xf numFmtId="0" fontId="12" fillId="0" borderId="18" xfId="0" applyFont="1" applyBorder="1" applyAlignment="1">
      <alignment wrapText="1"/>
    </xf>
    <xf numFmtId="2" fontId="0" fillId="0" borderId="18" xfId="0" applyNumberFormat="1" applyBorder="1"/>
    <xf numFmtId="0" fontId="8" fillId="0" borderId="2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5" fillId="3" borderId="0" xfId="0" applyFont="1" applyFill="1"/>
    <xf numFmtId="0" fontId="3" fillId="0" borderId="29" xfId="0" applyFont="1" applyBorder="1" applyAlignment="1">
      <alignment horizontal="left"/>
    </xf>
    <xf numFmtId="0" fontId="8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right" vertical="center"/>
    </xf>
    <xf numFmtId="2" fontId="8" fillId="0" borderId="9" xfId="0" applyNumberFormat="1" applyFont="1" applyBorder="1" applyAlignment="1">
      <alignment horizontal="right" vertical="center"/>
    </xf>
    <xf numFmtId="2" fontId="8" fillId="0" borderId="9" xfId="0" applyNumberFormat="1" applyFont="1" applyBorder="1" applyAlignment="1">
      <alignment horizontal="right"/>
    </xf>
    <xf numFmtId="0" fontId="8" fillId="0" borderId="9" xfId="0" applyFont="1" applyBorder="1" applyAlignment="1">
      <alignment horizontal="right"/>
    </xf>
    <xf numFmtId="0" fontId="8" fillId="0" borderId="11" xfId="0" applyFont="1" applyBorder="1" applyAlignment="1">
      <alignment vertical="center" wrapText="1"/>
    </xf>
    <xf numFmtId="2" fontId="8" fillId="0" borderId="12" xfId="0" applyNumberFormat="1" applyFont="1" applyBorder="1" applyAlignment="1">
      <alignment horizontal="right" vertical="center"/>
    </xf>
    <xf numFmtId="2" fontId="8" fillId="0" borderId="12" xfId="0" applyNumberFormat="1" applyFont="1" applyBorder="1" applyAlignment="1">
      <alignment horizontal="right"/>
    </xf>
    <xf numFmtId="0" fontId="8" fillId="0" borderId="12" xfId="0" applyFont="1" applyBorder="1" applyAlignment="1">
      <alignment horizontal="right"/>
    </xf>
    <xf numFmtId="0" fontId="8" fillId="0" borderId="13" xfId="0" applyFont="1" applyBorder="1"/>
    <xf numFmtId="0" fontId="14" fillId="0" borderId="12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30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8" fillId="0" borderId="25" xfId="0" applyFont="1" applyBorder="1" applyAlignment="1">
      <alignment horizontal="center" vertical="center"/>
    </xf>
    <xf numFmtId="0" fontId="14" fillId="0" borderId="25" xfId="0" applyFont="1" applyBorder="1" applyAlignment="1">
      <alignment horizontal="right" vertical="center"/>
    </xf>
    <xf numFmtId="2" fontId="8" fillId="0" borderId="25" xfId="0" applyNumberFormat="1" applyFont="1" applyBorder="1" applyAlignment="1">
      <alignment horizontal="right" vertical="center"/>
    </xf>
    <xf numFmtId="2" fontId="8" fillId="0" borderId="25" xfId="0" applyNumberFormat="1" applyFont="1" applyBorder="1" applyAlignment="1">
      <alignment horizontal="right"/>
    </xf>
    <xf numFmtId="0" fontId="8" fillId="0" borderId="25" xfId="0" applyFont="1" applyBorder="1" applyAlignment="1">
      <alignment horizontal="right"/>
    </xf>
    <xf numFmtId="0" fontId="8" fillId="0" borderId="31" xfId="0" applyFont="1" applyBorder="1"/>
    <xf numFmtId="0" fontId="8" fillId="0" borderId="26" xfId="0" applyFont="1" applyBorder="1" applyAlignment="1">
      <alignment horizontal="right" vertical="center"/>
    </xf>
    <xf numFmtId="0" fontId="8" fillId="0" borderId="27" xfId="0" applyFont="1" applyBorder="1"/>
    <xf numFmtId="0" fontId="17" fillId="0" borderId="27" xfId="0" applyFont="1" applyBorder="1" applyAlignment="1">
      <alignment horizontal="right"/>
    </xf>
    <xf numFmtId="0" fontId="8" fillId="0" borderId="28" xfId="0" applyFont="1" applyBorder="1"/>
    <xf numFmtId="0" fontId="3" fillId="0" borderId="0" xfId="0" applyFont="1" applyBorder="1" applyAlignment="1">
      <alignment wrapText="1"/>
    </xf>
    <xf numFmtId="0" fontId="3" fillId="2" borderId="12" xfId="0" applyFont="1" applyFill="1" applyBorder="1" applyAlignment="1">
      <alignment horizontal="right" vertical="center" wrapText="1"/>
    </xf>
    <xf numFmtId="0" fontId="3" fillId="0" borderId="12" xfId="0" applyFont="1" applyBorder="1" applyAlignment="1">
      <alignment vertical="center" wrapText="1"/>
    </xf>
    <xf numFmtId="4" fontId="3" fillId="0" borderId="12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Font="1" applyBorder="1"/>
    <xf numFmtId="0" fontId="40" fillId="0" borderId="0" xfId="0" applyFont="1" applyBorder="1"/>
    <xf numFmtId="0" fontId="13" fillId="3" borderId="12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10" fontId="13" fillId="3" borderId="12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8" fillId="0" borderId="29" xfId="0" applyFont="1" applyBorder="1" applyAlignment="1">
      <alignment vertical="center" wrapText="1"/>
    </xf>
    <xf numFmtId="2" fontId="29" fillId="0" borderId="12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2" fontId="29" fillId="0" borderId="25" xfId="0" applyNumberFormat="1" applyFont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 wrapText="1"/>
    </xf>
    <xf numFmtId="10" fontId="8" fillId="0" borderId="25" xfId="0" applyNumberFormat="1" applyFont="1" applyBorder="1" applyAlignment="1">
      <alignment horizontal="center" vertical="center"/>
    </xf>
    <xf numFmtId="2" fontId="8" fillId="0" borderId="25" xfId="0" applyNumberFormat="1" applyFont="1" applyBorder="1" applyAlignment="1">
      <alignment horizontal="center" vertical="center"/>
    </xf>
    <xf numFmtId="0" fontId="13" fillId="3" borderId="26" xfId="0" applyFont="1" applyFill="1" applyBorder="1" applyAlignment="1">
      <alignment horizontal="right" vertical="center" wrapText="1"/>
    </xf>
    <xf numFmtId="0" fontId="29" fillId="0" borderId="27" xfId="0" applyFont="1" applyBorder="1" applyAlignment="1">
      <alignment vertical="center"/>
    </xf>
    <xf numFmtId="0" fontId="13" fillId="3" borderId="27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right" wrapText="1"/>
    </xf>
    <xf numFmtId="0" fontId="3" fillId="3" borderId="0" xfId="0" applyFont="1" applyFill="1" applyBorder="1" applyAlignment="1">
      <alignment horizont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left"/>
    </xf>
    <xf numFmtId="0" fontId="0" fillId="3" borderId="0" xfId="0" applyFont="1" applyFill="1" applyBorder="1"/>
    <xf numFmtId="0" fontId="0" fillId="0" borderId="8" xfId="0" applyFont="1" applyBorder="1"/>
    <xf numFmtId="0" fontId="8" fillId="0" borderId="9" xfId="0" applyFont="1" applyBorder="1" applyAlignment="1">
      <alignment horizontal="left" wrapText="1"/>
    </xf>
    <xf numFmtId="2" fontId="0" fillId="0" borderId="9" xfId="0" applyNumberFormat="1" applyFont="1" applyBorder="1"/>
    <xf numFmtId="9" fontId="0" fillId="0" borderId="9" xfId="0" applyNumberFormat="1" applyFont="1" applyBorder="1"/>
    <xf numFmtId="0" fontId="0" fillId="0" borderId="10" xfId="0" applyFont="1" applyBorder="1"/>
    <xf numFmtId="0" fontId="0" fillId="0" borderId="11" xfId="0" applyFont="1" applyBorder="1"/>
    <xf numFmtId="0" fontId="8" fillId="0" borderId="12" xfId="0" applyFont="1" applyBorder="1" applyAlignment="1">
      <alignment horizontal="left" wrapText="1"/>
    </xf>
    <xf numFmtId="2" fontId="0" fillId="0" borderId="12" xfId="0" applyNumberFormat="1" applyFont="1" applyBorder="1"/>
    <xf numFmtId="9" fontId="0" fillId="0" borderId="12" xfId="0" applyNumberFormat="1" applyFont="1" applyBorder="1"/>
    <xf numFmtId="0" fontId="0" fillId="0" borderId="13" xfId="0" applyFont="1" applyBorder="1"/>
    <xf numFmtId="0" fontId="0" fillId="0" borderId="12" xfId="0" applyFont="1" applyBorder="1" applyAlignment="1">
      <alignment horizontal="center"/>
    </xf>
    <xf numFmtId="0" fontId="8" fillId="0" borderId="15" xfId="0" applyFont="1" applyBorder="1" applyAlignment="1">
      <alignment horizontal="left" wrapText="1"/>
    </xf>
    <xf numFmtId="0" fontId="0" fillId="0" borderId="15" xfId="0" applyFont="1" applyBorder="1" applyAlignment="1">
      <alignment horizontal="center"/>
    </xf>
    <xf numFmtId="9" fontId="0" fillId="0" borderId="15" xfId="0" applyNumberFormat="1" applyFont="1" applyBorder="1"/>
    <xf numFmtId="0" fontId="0" fillId="0" borderId="17" xfId="0" applyFont="1" applyBorder="1"/>
    <xf numFmtId="0" fontId="8" fillId="0" borderId="18" xfId="0" applyFont="1" applyBorder="1" applyAlignment="1">
      <alignment horizontal="left" wrapText="1"/>
    </xf>
    <xf numFmtId="0" fontId="8" fillId="0" borderId="18" xfId="0" applyFont="1" applyBorder="1" applyAlignment="1">
      <alignment horizontal="center" wrapText="1"/>
    </xf>
    <xf numFmtId="0" fontId="0" fillId="0" borderId="18" xfId="0" applyFont="1" applyBorder="1"/>
    <xf numFmtId="2" fontId="24" fillId="0" borderId="18" xfId="0" applyNumberFormat="1" applyFont="1" applyBorder="1"/>
    <xf numFmtId="0" fontId="24" fillId="0" borderId="18" xfId="0" applyFont="1" applyBorder="1"/>
    <xf numFmtId="0" fontId="0" fillId="0" borderId="20" xfId="0" applyFont="1" applyBorder="1"/>
    <xf numFmtId="2" fontId="0" fillId="0" borderId="0" xfId="0" applyNumberFormat="1" applyFont="1"/>
    <xf numFmtId="0" fontId="17" fillId="2" borderId="4" xfId="0" applyFont="1" applyFill="1" applyBorder="1" applyAlignment="1">
      <alignment horizontal="center" wrapText="1"/>
    </xf>
    <xf numFmtId="0" fontId="17" fillId="2" borderId="6" xfId="0" applyFont="1" applyFill="1" applyBorder="1" applyAlignment="1">
      <alignment horizont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right" vertical="center" wrapText="1"/>
    </xf>
    <xf numFmtId="2" fontId="8" fillId="0" borderId="9" xfId="0" applyNumberFormat="1" applyFont="1" applyBorder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  <xf numFmtId="0" fontId="8" fillId="0" borderId="10" xfId="0" applyFont="1" applyBorder="1" applyAlignment="1">
      <alignment horizontal="right" vertical="center" wrapText="1"/>
    </xf>
    <xf numFmtId="0" fontId="8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right" vertical="center" wrapText="1"/>
    </xf>
    <xf numFmtId="2" fontId="8" fillId="0" borderId="12" xfId="0" applyNumberFormat="1" applyFont="1" applyBorder="1" applyAlignment="1">
      <alignment horizontal="right"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right" vertical="center" wrapText="1"/>
    </xf>
    <xf numFmtId="2" fontId="8" fillId="0" borderId="25" xfId="0" applyNumberFormat="1" applyFont="1" applyBorder="1" applyAlignment="1">
      <alignment horizontal="right" vertical="center" wrapText="1"/>
    </xf>
    <xf numFmtId="0" fontId="8" fillId="0" borderId="25" xfId="0" applyFont="1" applyBorder="1" applyAlignment="1">
      <alignment horizontal="right" vertical="center" wrapText="1"/>
    </xf>
    <xf numFmtId="0" fontId="8" fillId="0" borderId="31" xfId="0" applyFont="1" applyBorder="1" applyAlignment="1">
      <alignment horizontal="right" vertical="center" wrapText="1"/>
    </xf>
    <xf numFmtId="0" fontId="8" fillId="0" borderId="27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right" vertical="center"/>
    </xf>
    <xf numFmtId="0" fontId="14" fillId="0" borderId="27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0" fontId="43" fillId="0" borderId="0" xfId="0" applyFont="1"/>
    <xf numFmtId="0" fontId="44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5" fillId="3" borderId="8" xfId="0" applyFont="1" applyFill="1" applyBorder="1" applyAlignment="1" applyProtection="1">
      <alignment horizontal="center" vertical="center" wrapText="1"/>
      <protection locked="0"/>
    </xf>
    <xf numFmtId="0" fontId="14" fillId="3" borderId="9" xfId="0" applyFont="1" applyFill="1" applyBorder="1" applyAlignment="1">
      <alignment horizontal="left" vertical="center" wrapText="1"/>
    </xf>
    <xf numFmtId="0" fontId="45" fillId="3" borderId="9" xfId="0" applyFont="1" applyFill="1" applyBorder="1" applyAlignment="1" applyProtection="1">
      <alignment horizontal="center" vertical="center" wrapText="1"/>
      <protection locked="0"/>
    </xf>
    <xf numFmtId="3" fontId="18" fillId="3" borderId="9" xfId="0" applyNumberFormat="1" applyFont="1" applyFill="1" applyBorder="1" applyAlignment="1" applyProtection="1">
      <alignment horizontal="center" vertical="center" wrapText="1"/>
      <protection locked="0"/>
    </xf>
    <xf numFmtId="164" fontId="18" fillId="3" borderId="9" xfId="0" applyNumberFormat="1" applyFont="1" applyFill="1" applyBorder="1" applyAlignment="1" applyProtection="1">
      <alignment horizontal="center" vertical="center" wrapText="1"/>
      <protection locked="0"/>
    </xf>
    <xf numFmtId="2" fontId="45" fillId="3" borderId="9" xfId="0" applyNumberFormat="1" applyFont="1" applyFill="1" applyBorder="1" applyAlignment="1" applyProtection="1">
      <alignment horizontal="center" vertical="center" wrapText="1"/>
      <protection locked="0"/>
    </xf>
    <xf numFmtId="9" fontId="45" fillId="3" borderId="9" xfId="0" applyNumberFormat="1" applyFont="1" applyFill="1" applyBorder="1" applyAlignment="1" applyProtection="1">
      <alignment horizontal="center" vertical="center" wrapText="1"/>
      <protection locked="0"/>
    </xf>
    <xf numFmtId="2" fontId="45" fillId="0" borderId="9" xfId="0" applyNumberFormat="1" applyFont="1" applyBorder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0" fontId="45" fillId="3" borderId="11" xfId="0" applyFont="1" applyFill="1" applyBorder="1" applyAlignment="1" applyProtection="1">
      <alignment horizontal="center" vertical="center" wrapText="1"/>
      <protection locked="0"/>
    </xf>
    <xf numFmtId="0" fontId="14" fillId="3" borderId="12" xfId="0" applyFont="1" applyFill="1" applyBorder="1" applyAlignment="1">
      <alignment horizontal="left" vertical="center" wrapText="1"/>
    </xf>
    <xf numFmtId="0" fontId="45" fillId="3" borderId="12" xfId="0" applyFont="1" applyFill="1" applyBorder="1" applyAlignment="1" applyProtection="1">
      <alignment horizontal="center" vertical="center" wrapText="1"/>
      <protection locked="0"/>
    </xf>
    <xf numFmtId="3" fontId="18" fillId="3" borderId="12" xfId="0" applyNumberFormat="1" applyFont="1" applyFill="1" applyBorder="1" applyAlignment="1" applyProtection="1">
      <alignment horizontal="center" vertical="center" wrapText="1"/>
      <protection locked="0"/>
    </xf>
    <xf numFmtId="164" fontId="18" fillId="3" borderId="12" xfId="0" applyNumberFormat="1" applyFont="1" applyFill="1" applyBorder="1" applyAlignment="1" applyProtection="1">
      <alignment horizontal="center" vertical="center" wrapText="1"/>
      <protection locked="0"/>
    </xf>
    <xf numFmtId="2" fontId="45" fillId="3" borderId="12" xfId="0" applyNumberFormat="1" applyFont="1" applyFill="1" applyBorder="1" applyAlignment="1" applyProtection="1">
      <alignment horizontal="center" vertical="center" wrapText="1"/>
      <protection locked="0"/>
    </xf>
    <xf numFmtId="9" fontId="45" fillId="3" borderId="12" xfId="0" applyNumberFormat="1" applyFont="1" applyFill="1" applyBorder="1" applyAlignment="1" applyProtection="1">
      <alignment horizontal="center" vertical="center" wrapText="1"/>
      <protection locked="0"/>
    </xf>
    <xf numFmtId="2" fontId="45" fillId="0" borderId="12" xfId="0" applyNumberFormat="1" applyFont="1" applyBorder="1" applyAlignment="1">
      <alignment horizontal="center" vertical="center"/>
    </xf>
    <xf numFmtId="0" fontId="45" fillId="0" borderId="13" xfId="0" applyFont="1" applyBorder="1" applyAlignment="1">
      <alignment horizontal="center" vertical="center"/>
    </xf>
    <xf numFmtId="0" fontId="14" fillId="3" borderId="12" xfId="0" applyFont="1" applyFill="1" applyBorder="1" applyAlignment="1">
      <alignment wrapText="1"/>
    </xf>
    <xf numFmtId="0" fontId="45" fillId="3" borderId="14" xfId="0" applyFont="1" applyFill="1" applyBorder="1" applyAlignment="1" applyProtection="1">
      <alignment horizontal="center" vertical="center" wrapText="1"/>
      <protection locked="0"/>
    </xf>
    <xf numFmtId="0" fontId="45" fillId="3" borderId="15" xfId="0" applyFont="1" applyFill="1" applyBorder="1" applyAlignment="1" applyProtection="1">
      <alignment horizontal="center" vertical="center" wrapText="1"/>
      <protection locked="0"/>
    </xf>
    <xf numFmtId="3" fontId="18" fillId="3" borderId="15" xfId="0" applyNumberFormat="1" applyFont="1" applyFill="1" applyBorder="1" applyAlignment="1" applyProtection="1">
      <alignment horizontal="center" vertical="center" wrapText="1"/>
      <protection locked="0"/>
    </xf>
    <xf numFmtId="164" fontId="18" fillId="3" borderId="15" xfId="0" applyNumberFormat="1" applyFont="1" applyFill="1" applyBorder="1" applyAlignment="1" applyProtection="1">
      <alignment horizontal="center" vertical="center" wrapText="1"/>
      <protection locked="0"/>
    </xf>
    <xf numFmtId="2" fontId="45" fillId="3" borderId="15" xfId="0" applyNumberFormat="1" applyFont="1" applyFill="1" applyBorder="1" applyAlignment="1" applyProtection="1">
      <alignment horizontal="center" vertical="center" wrapText="1"/>
      <protection locked="0"/>
    </xf>
    <xf numFmtId="9" fontId="45" fillId="3" borderId="15" xfId="0" applyNumberFormat="1" applyFont="1" applyFill="1" applyBorder="1" applyAlignment="1" applyProtection="1">
      <alignment horizontal="center" vertical="center" wrapText="1"/>
      <protection locked="0"/>
    </xf>
    <xf numFmtId="2" fontId="45" fillId="0" borderId="15" xfId="0" applyNumberFormat="1" applyFont="1" applyBorder="1" applyAlignment="1">
      <alignment horizontal="center" vertical="center"/>
    </xf>
    <xf numFmtId="0" fontId="45" fillId="0" borderId="16" xfId="0" applyFont="1" applyBorder="1" applyAlignment="1">
      <alignment horizontal="center" vertical="center"/>
    </xf>
    <xf numFmtId="0" fontId="0" fillId="0" borderId="17" xfId="0" applyBorder="1"/>
    <xf numFmtId="0" fontId="3" fillId="0" borderId="18" xfId="0" applyFont="1" applyBorder="1" applyAlignment="1">
      <alignment horizontal="left" vertical="center" wrapText="1"/>
    </xf>
    <xf numFmtId="0" fontId="45" fillId="0" borderId="18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2" fontId="17" fillId="0" borderId="0" xfId="0" applyNumberFormat="1" applyFont="1"/>
    <xf numFmtId="0" fontId="8" fillId="0" borderId="26" xfId="0" applyFont="1" applyBorder="1" applyAlignment="1">
      <alignment horizontal="center" vertical="center"/>
    </xf>
    <xf numFmtId="168" fontId="35" fillId="0" borderId="27" xfId="1" applyNumberFormat="1" applyFont="1" applyBorder="1" applyAlignment="1" applyProtection="1">
      <alignment horizontal="center" vertical="center"/>
    </xf>
    <xf numFmtId="4" fontId="8" fillId="0" borderId="27" xfId="0" applyNumberFormat="1" applyFont="1" applyBorder="1"/>
    <xf numFmtId="9" fontId="8" fillId="0" borderId="27" xfId="0" applyNumberFormat="1" applyFont="1" applyBorder="1"/>
    <xf numFmtId="2" fontId="8" fillId="0" borderId="27" xfId="0" applyNumberFormat="1" applyFont="1" applyBorder="1"/>
    <xf numFmtId="0" fontId="3" fillId="0" borderId="18" xfId="0" applyFont="1" applyBorder="1" applyAlignment="1">
      <alignment vertical="center" wrapText="1"/>
    </xf>
    <xf numFmtId="0" fontId="0" fillId="0" borderId="18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3" fontId="8" fillId="3" borderId="9" xfId="0" applyNumberFormat="1" applyFont="1" applyFill="1" applyBorder="1" applyAlignment="1">
      <alignment horizontal="center" vertical="center" wrapText="1"/>
    </xf>
    <xf numFmtId="164" fontId="8" fillId="3" borderId="9" xfId="0" applyNumberFormat="1" applyFont="1" applyFill="1" applyBorder="1" applyAlignment="1" applyProtection="1">
      <alignment horizontal="center" vertical="center" wrapText="1"/>
      <protection locked="0"/>
    </xf>
    <xf numFmtId="2" fontId="8" fillId="0" borderId="9" xfId="0" applyNumberFormat="1" applyFont="1" applyBorder="1" applyAlignment="1">
      <alignment horizontal="center" vertical="center"/>
    </xf>
    <xf numFmtId="10" fontId="8" fillId="0" borderId="9" xfId="0" applyNumberFormat="1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3" fontId="8" fillId="3" borderId="12" xfId="0" applyNumberFormat="1" applyFont="1" applyFill="1" applyBorder="1" applyAlignment="1">
      <alignment horizontal="center" vertical="center" wrapText="1"/>
    </xf>
    <xf numFmtId="164" fontId="8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28" fillId="0" borderId="13" xfId="0" applyFont="1" applyBorder="1" applyAlignment="1">
      <alignment horizontal="center" vertical="center"/>
    </xf>
    <xf numFmtId="0" fontId="28" fillId="0" borderId="14" xfId="0" applyFont="1" applyBorder="1"/>
    <xf numFmtId="0" fontId="29" fillId="0" borderId="15" xfId="0" applyFont="1" applyBorder="1" applyAlignment="1">
      <alignment vertical="center"/>
    </xf>
    <xf numFmtId="0" fontId="28" fillId="0" borderId="15" xfId="0" applyFont="1" applyBorder="1" applyAlignment="1">
      <alignment horizontal="center" vertical="center"/>
    </xf>
    <xf numFmtId="2" fontId="28" fillId="0" borderId="15" xfId="0" applyNumberFormat="1" applyFont="1" applyBorder="1" applyAlignment="1">
      <alignment horizontal="center" vertical="center"/>
    </xf>
    <xf numFmtId="10" fontId="28" fillId="0" borderId="15" xfId="0" applyNumberFormat="1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2" fontId="8" fillId="0" borderId="12" xfId="0" applyNumberFormat="1" applyFont="1" applyBorder="1" applyAlignment="1">
      <alignment horizontal="center" vertical="center" wrapText="1"/>
    </xf>
    <xf numFmtId="0" fontId="0" fillId="0" borderId="12" xfId="0" applyFont="1" applyBorder="1" applyAlignment="1">
      <alignment wrapText="1"/>
    </xf>
    <xf numFmtId="0" fontId="41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 wrapText="1"/>
    </xf>
    <xf numFmtId="2" fontId="8" fillId="0" borderId="0" xfId="0" applyNumberFormat="1" applyFont="1" applyBorder="1" applyAlignment="1">
      <alignment horizontal="right" vertical="center" wrapText="1"/>
    </xf>
    <xf numFmtId="10" fontId="8" fillId="0" borderId="0" xfId="0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vertical="center"/>
    </xf>
    <xf numFmtId="0" fontId="8" fillId="3" borderId="9" xfId="0" applyFont="1" applyFill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2" fontId="8" fillId="0" borderId="9" xfId="0" applyNumberFormat="1" applyFont="1" applyBorder="1" applyAlignment="1">
      <alignment horizontal="center" vertical="center" wrapText="1"/>
    </xf>
    <xf numFmtId="9" fontId="8" fillId="3" borderId="9" xfId="0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9" fontId="8" fillId="3" borderId="12" xfId="0" applyNumberFormat="1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vertical="center" wrapText="1"/>
    </xf>
    <xf numFmtId="0" fontId="8" fillId="0" borderId="25" xfId="0" applyFont="1" applyBorder="1" applyAlignment="1">
      <alignment horizontal="center" vertical="center" wrapText="1"/>
    </xf>
    <xf numFmtId="2" fontId="8" fillId="0" borderId="25" xfId="0" applyNumberFormat="1" applyFont="1" applyBorder="1" applyAlignment="1">
      <alignment horizontal="center" vertical="center" wrapText="1"/>
    </xf>
    <xf numFmtId="9" fontId="8" fillId="3" borderId="25" xfId="0" applyNumberFormat="1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37" fillId="0" borderId="26" xfId="0" applyFont="1" applyBorder="1"/>
    <xf numFmtId="0" fontId="37" fillId="0" borderId="27" xfId="0" applyFont="1" applyBorder="1" applyAlignment="1">
      <alignment wrapText="1"/>
    </xf>
    <xf numFmtId="0" fontId="8" fillId="0" borderId="27" xfId="0" applyFont="1" applyBorder="1" applyAlignment="1">
      <alignment horizontal="center"/>
    </xf>
    <xf numFmtId="10" fontId="8" fillId="0" borderId="27" xfId="0" applyNumberFormat="1" applyFont="1" applyBorder="1"/>
    <xf numFmtId="0" fontId="16" fillId="2" borderId="12" xfId="0" applyFont="1" applyFill="1" applyBorder="1" applyAlignment="1">
      <alignment horizontal="center" vertical="center" wrapText="1"/>
    </xf>
    <xf numFmtId="10" fontId="35" fillId="3" borderId="12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right" wrapText="1"/>
    </xf>
    <xf numFmtId="0" fontId="29" fillId="0" borderId="12" xfId="0" applyFont="1" applyBorder="1" applyAlignment="1">
      <alignment vertical="center"/>
    </xf>
    <xf numFmtId="0" fontId="3" fillId="3" borderId="12" xfId="0" applyFont="1" applyFill="1" applyBorder="1" applyAlignment="1">
      <alignment horizontal="center" vertical="center" wrapText="1"/>
    </xf>
    <xf numFmtId="2" fontId="35" fillId="3" borderId="1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19" fillId="3" borderId="3" xfId="0" applyFont="1" applyFill="1" applyBorder="1" applyAlignment="1" applyProtection="1">
      <alignment horizontal="center" vertical="center" wrapText="1"/>
    </xf>
    <xf numFmtId="2" fontId="2" fillId="0" borderId="3" xfId="0" applyNumberFormat="1" applyFont="1" applyBorder="1" applyAlignment="1">
      <alignment horizontal="right"/>
    </xf>
    <xf numFmtId="9" fontId="8" fillId="3" borderId="3" xfId="0" applyNumberFormat="1" applyFont="1" applyFill="1" applyBorder="1" applyAlignment="1" applyProtection="1">
      <alignment horizontal="center" vertical="center" wrapText="1"/>
    </xf>
    <xf numFmtId="2" fontId="8" fillId="0" borderId="3" xfId="0" applyNumberFormat="1" applyFont="1" applyBorder="1" applyAlignment="1">
      <alignment horizontal="right"/>
    </xf>
    <xf numFmtId="0" fontId="17" fillId="3" borderId="7" xfId="0" applyFont="1" applyFill="1" applyBorder="1" applyAlignment="1" applyProtection="1">
      <alignment horizontal="center" vertical="center" wrapText="1"/>
    </xf>
    <xf numFmtId="0" fontId="42" fillId="0" borderId="26" xfId="0" applyFont="1" applyBorder="1"/>
    <xf numFmtId="0" fontId="42" fillId="0" borderId="27" xfId="0" applyFont="1" applyBorder="1" applyAlignment="1">
      <alignment wrapText="1"/>
    </xf>
    <xf numFmtId="0" fontId="48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2" fontId="11" fillId="0" borderId="12" xfId="0" applyNumberFormat="1" applyFont="1" applyBorder="1" applyAlignment="1">
      <alignment horizontal="center" vertical="center" wrapText="1"/>
    </xf>
    <xf numFmtId="10" fontId="11" fillId="0" borderId="12" xfId="0" applyNumberFormat="1" applyFont="1" applyBorder="1" applyAlignment="1">
      <alignment horizontal="center" vertical="center" wrapText="1"/>
    </xf>
    <xf numFmtId="0" fontId="22" fillId="0" borderId="12" xfId="0" applyFont="1" applyBorder="1" applyAlignment="1">
      <alignment vertical="center" wrapText="1"/>
    </xf>
    <xf numFmtId="169" fontId="0" fillId="0" borderId="12" xfId="0" applyNumberFormat="1" applyBorder="1"/>
    <xf numFmtId="0" fontId="8" fillId="0" borderId="0" xfId="0" applyFont="1" applyAlignment="1">
      <alignment horizontal="center"/>
    </xf>
    <xf numFmtId="2" fontId="8" fillId="0" borderId="0" xfId="0" applyNumberFormat="1" applyFont="1"/>
    <xf numFmtId="0" fontId="8" fillId="0" borderId="9" xfId="0" applyFont="1" applyBorder="1" applyAlignment="1">
      <alignment vertical="top" wrapText="1"/>
    </xf>
    <xf numFmtId="0" fontId="14" fillId="3" borderId="9" xfId="0" applyFont="1" applyFill="1" applyBorder="1" applyAlignment="1">
      <alignment horizontal="right" wrapText="1"/>
    </xf>
    <xf numFmtId="4" fontId="14" fillId="3" borderId="9" xfId="0" applyNumberFormat="1" applyFont="1" applyFill="1" applyBorder="1" applyAlignment="1">
      <alignment wrapText="1"/>
    </xf>
    <xf numFmtId="164" fontId="8" fillId="3" borderId="12" xfId="0" applyNumberFormat="1" applyFont="1" applyFill="1" applyBorder="1" applyAlignment="1">
      <alignment wrapText="1"/>
    </xf>
    <xf numFmtId="0" fontId="8" fillId="0" borderId="10" xfId="0" applyFont="1" applyBorder="1" applyAlignment="1">
      <alignment wrapText="1"/>
    </xf>
    <xf numFmtId="0" fontId="8" fillId="0" borderId="12" xfId="0" applyFont="1" applyBorder="1" applyAlignment="1">
      <alignment vertical="top" wrapText="1"/>
    </xf>
    <xf numFmtId="0" fontId="14" fillId="3" borderId="12" xfId="0" applyFont="1" applyFill="1" applyBorder="1" applyAlignment="1">
      <alignment horizontal="right" wrapText="1"/>
    </xf>
    <xf numFmtId="4" fontId="14" fillId="3" borderId="12" xfId="0" applyNumberFormat="1" applyFont="1" applyFill="1" applyBorder="1" applyAlignment="1">
      <alignment wrapText="1"/>
    </xf>
    <xf numFmtId="0" fontId="8" fillId="3" borderId="12" xfId="0" applyFont="1" applyFill="1" applyBorder="1" applyAlignment="1">
      <alignment wrapText="1"/>
    </xf>
    <xf numFmtId="0" fontId="8" fillId="0" borderId="13" xfId="0" applyFont="1" applyBorder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vertical="top" wrapText="1"/>
    </xf>
    <xf numFmtId="0" fontId="8" fillId="0" borderId="15" xfId="0" applyFont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right" wrapText="1"/>
    </xf>
    <xf numFmtId="4" fontId="14" fillId="3" borderId="15" xfId="0" applyNumberFormat="1" applyFont="1" applyFill="1" applyBorder="1" applyAlignment="1">
      <alignment wrapText="1"/>
    </xf>
    <xf numFmtId="0" fontId="8" fillId="3" borderId="18" xfId="0" applyFont="1" applyFill="1" applyBorder="1" applyAlignment="1">
      <alignment wrapText="1"/>
    </xf>
    <xf numFmtId="0" fontId="8" fillId="0" borderId="16" xfId="0" applyFont="1" applyBorder="1" applyAlignment="1">
      <alignment wrapText="1"/>
    </xf>
    <xf numFmtId="0" fontId="8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wrapText="1"/>
    </xf>
    <xf numFmtId="164" fontId="8" fillId="3" borderId="18" xfId="0" applyNumberFormat="1" applyFont="1" applyFill="1" applyBorder="1" applyAlignment="1">
      <alignment wrapText="1"/>
    </xf>
    <xf numFmtId="0" fontId="8" fillId="0" borderId="18" xfId="0" applyFont="1" applyBorder="1" applyAlignment="1">
      <alignment wrapText="1"/>
    </xf>
    <xf numFmtId="0" fontId="17" fillId="0" borderId="2" xfId="0" applyFont="1" applyBorder="1" applyAlignment="1">
      <alignment horizontal="center" wrapText="1"/>
    </xf>
    <xf numFmtId="0" fontId="17" fillId="0" borderId="3" xfId="0" applyFont="1" applyBorder="1" applyAlignment="1">
      <alignment horizontal="center" wrapText="1"/>
    </xf>
    <xf numFmtId="2" fontId="17" fillId="0" borderId="3" xfId="0" applyNumberFormat="1" applyFont="1" applyBorder="1" applyAlignment="1">
      <alignment horizontal="center" wrapText="1"/>
    </xf>
    <xf numFmtId="10" fontId="8" fillId="0" borderId="12" xfId="0" applyNumberFormat="1" applyFont="1" applyBorder="1" applyAlignment="1">
      <alignment horizontal="center" wrapText="1"/>
    </xf>
    <xf numFmtId="2" fontId="8" fillId="0" borderId="12" xfId="0" applyNumberFormat="1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10" fontId="8" fillId="0" borderId="3" xfId="0" applyNumberFormat="1" applyFont="1" applyBorder="1" applyAlignment="1">
      <alignment horizontal="center" wrapText="1"/>
    </xf>
    <xf numFmtId="2" fontId="8" fillId="0" borderId="3" xfId="0" applyNumberFormat="1" applyFont="1" applyBorder="1" applyAlignment="1">
      <alignment horizontal="center" wrapText="1"/>
    </xf>
    <xf numFmtId="0" fontId="49" fillId="0" borderId="0" xfId="0" applyFont="1"/>
    <xf numFmtId="0" fontId="8" fillId="3" borderId="11" xfId="0" applyFont="1" applyFill="1" applyBorder="1" applyAlignment="1">
      <alignment horizontal="center" wrapText="1"/>
    </xf>
    <xf numFmtId="0" fontId="14" fillId="3" borderId="12" xfId="0" applyFont="1" applyFill="1" applyBorder="1" applyAlignment="1">
      <alignment horizontal="center" wrapText="1"/>
    </xf>
    <xf numFmtId="10" fontId="8" fillId="3" borderId="12" xfId="0" applyNumberFormat="1" applyFont="1" applyFill="1" applyBorder="1" applyAlignment="1">
      <alignment wrapText="1"/>
    </xf>
    <xf numFmtId="0" fontId="0" fillId="0" borderId="0" xfId="0" applyAlignment="1">
      <alignment wrapText="1"/>
    </xf>
    <xf numFmtId="0" fontId="8" fillId="3" borderId="14" xfId="0" applyFont="1" applyFill="1" applyBorder="1" applyAlignment="1">
      <alignment horizontal="center" wrapText="1"/>
    </xf>
    <xf numFmtId="0" fontId="8" fillId="0" borderId="15" xfId="0" applyFont="1" applyBorder="1" applyAlignment="1">
      <alignment wrapText="1"/>
    </xf>
    <xf numFmtId="0" fontId="8" fillId="0" borderId="15" xfId="0" applyFont="1" applyBorder="1" applyAlignment="1">
      <alignment horizontal="center" wrapText="1"/>
    </xf>
    <xf numFmtId="0" fontId="14" fillId="3" borderId="15" xfId="0" applyFont="1" applyFill="1" applyBorder="1" applyAlignment="1">
      <alignment horizontal="center" wrapText="1"/>
    </xf>
    <xf numFmtId="0" fontId="14" fillId="3" borderId="15" xfId="0" applyFont="1" applyFill="1" applyBorder="1" applyAlignment="1">
      <alignment wrapText="1"/>
    </xf>
    <xf numFmtId="0" fontId="8" fillId="3" borderId="15" xfId="0" applyFont="1" applyFill="1" applyBorder="1" applyAlignment="1">
      <alignment wrapText="1"/>
    </xf>
    <xf numFmtId="164" fontId="8" fillId="3" borderId="34" xfId="0" applyNumberFormat="1" applyFont="1" applyFill="1" applyBorder="1" applyAlignment="1">
      <alignment wrapText="1"/>
    </xf>
    <xf numFmtId="10" fontId="8" fillId="3" borderId="34" xfId="0" applyNumberFormat="1" applyFont="1" applyFill="1" applyBorder="1" applyAlignment="1">
      <alignment wrapText="1"/>
    </xf>
    <xf numFmtId="0" fontId="8" fillId="3" borderId="34" xfId="0" applyFont="1" applyFill="1" applyBorder="1" applyAlignment="1">
      <alignment wrapText="1"/>
    </xf>
    <xf numFmtId="0" fontId="50" fillId="0" borderId="0" xfId="0" applyFont="1"/>
    <xf numFmtId="0" fontId="13" fillId="3" borderId="12" xfId="0" applyFont="1" applyFill="1" applyBorder="1" applyAlignment="1">
      <alignment horizontal="center" vertical="center"/>
    </xf>
    <xf numFmtId="0" fontId="28" fillId="3" borderId="12" xfId="0" applyFont="1" applyFill="1" applyBorder="1" applyAlignment="1">
      <alignment vertical="center" wrapText="1"/>
    </xf>
    <xf numFmtId="0" fontId="28" fillId="3" borderId="12" xfId="0" applyFont="1" applyFill="1" applyBorder="1" applyAlignment="1">
      <alignment horizontal="center" vertical="center"/>
    </xf>
    <xf numFmtId="3" fontId="28" fillId="3" borderId="12" xfId="0" applyNumberFormat="1" applyFont="1" applyFill="1" applyBorder="1" applyAlignment="1">
      <alignment horizontal="center" vertical="center"/>
    </xf>
    <xf numFmtId="2" fontId="28" fillId="3" borderId="12" xfId="0" applyNumberFormat="1" applyFont="1" applyFill="1" applyBorder="1" applyAlignment="1" applyProtection="1">
      <alignment horizontal="center" vertical="center"/>
    </xf>
    <xf numFmtId="10" fontId="28" fillId="3" borderId="12" xfId="0" applyNumberFormat="1" applyFont="1" applyFill="1" applyBorder="1" applyAlignment="1" applyProtection="1">
      <alignment horizontal="center" vertical="center"/>
    </xf>
    <xf numFmtId="165" fontId="8" fillId="3" borderId="12" xfId="0" applyNumberFormat="1" applyFont="1" applyFill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2" fontId="50" fillId="0" borderId="12" xfId="0" applyNumberFormat="1" applyFont="1" applyBorder="1" applyAlignment="1">
      <alignment horizontal="center" vertical="center"/>
    </xf>
    <xf numFmtId="0" fontId="50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0" fontId="8" fillId="0" borderId="12" xfId="0" applyNumberFormat="1" applyFont="1" applyBorder="1" applyAlignment="1">
      <alignment horizontal="center"/>
    </xf>
    <xf numFmtId="170" fontId="0" fillId="0" borderId="0" xfId="0" applyNumberFormat="1" applyFont="1" applyAlignment="1">
      <alignment horizontal="right"/>
    </xf>
    <xf numFmtId="0" fontId="24" fillId="0" borderId="12" xfId="0" applyFont="1" applyBorder="1"/>
    <xf numFmtId="170" fontId="24" fillId="0" borderId="12" xfId="0" applyNumberFormat="1" applyFont="1" applyBorder="1" applyAlignment="1">
      <alignment horizontal="center"/>
    </xf>
    <xf numFmtId="164" fontId="8" fillId="0" borderId="12" xfId="0" applyNumberFormat="1" applyFont="1" applyBorder="1" applyAlignment="1">
      <alignment horizontal="left" vertical="center"/>
    </xf>
    <xf numFmtId="164" fontId="14" fillId="0" borderId="12" xfId="0" applyNumberFormat="1" applyFont="1" applyBorder="1" applyAlignment="1">
      <alignment horizontal="right" vertical="center"/>
    </xf>
    <xf numFmtId="164" fontId="14" fillId="0" borderId="12" xfId="0" applyNumberFormat="1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164" fontId="14" fillId="0" borderId="12" xfId="0" applyNumberFormat="1" applyFont="1" applyBorder="1" applyAlignment="1">
      <alignment horizontal="left" vertical="center"/>
    </xf>
    <xf numFmtId="0" fontId="28" fillId="0" borderId="12" xfId="0" applyFont="1" applyBorder="1" applyAlignment="1">
      <alignment wrapText="1"/>
    </xf>
    <xf numFmtId="0" fontId="8" fillId="0" borderId="12" xfId="0" applyFont="1" applyBorder="1" applyAlignment="1" applyProtection="1">
      <alignment horizontal="left" vertical="center" wrapText="1"/>
    </xf>
    <xf numFmtId="169" fontId="14" fillId="0" borderId="12" xfId="0" applyNumberFormat="1" applyFont="1" applyBorder="1" applyAlignment="1">
      <alignment horizontal="left"/>
    </xf>
    <xf numFmtId="164" fontId="29" fillId="0" borderId="12" xfId="0" applyNumberFormat="1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top" wrapText="1"/>
    </xf>
    <xf numFmtId="0" fontId="8" fillId="3" borderId="12" xfId="0" applyFont="1" applyFill="1" applyBorder="1" applyAlignment="1">
      <alignment horizontal="left" vertical="top" wrapText="1"/>
    </xf>
    <xf numFmtId="2" fontId="2" fillId="0" borderId="24" xfId="0" applyNumberFormat="1" applyFont="1" applyBorder="1" applyAlignment="1">
      <alignment horizontal="right" vertical="center"/>
    </xf>
    <xf numFmtId="2" fontId="16" fillId="0" borderId="27" xfId="0" applyNumberFormat="1" applyFont="1" applyBorder="1" applyAlignment="1">
      <alignment horizontal="right"/>
    </xf>
    <xf numFmtId="0" fontId="16" fillId="0" borderId="27" xfId="0" applyFont="1" applyBorder="1" applyAlignment="1">
      <alignment horizontal="right"/>
    </xf>
    <xf numFmtId="2" fontId="27" fillId="0" borderId="12" xfId="0" applyNumberFormat="1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2" fontId="17" fillId="3" borderId="12" xfId="0" applyNumberFormat="1" applyFont="1" applyFill="1" applyBorder="1" applyAlignment="1">
      <alignment horizontal="center" vertical="center"/>
    </xf>
    <xf numFmtId="2" fontId="4" fillId="3" borderId="12" xfId="0" applyNumberFormat="1" applyFont="1" applyFill="1" applyBorder="1" applyAlignment="1">
      <alignment horizontal="center" vertical="center"/>
    </xf>
    <xf numFmtId="2" fontId="27" fillId="3" borderId="12" xfId="0" applyNumberFormat="1" applyFont="1" applyFill="1" applyBorder="1" applyAlignment="1">
      <alignment horizontal="left"/>
    </xf>
    <xf numFmtId="10" fontId="17" fillId="3" borderId="18" xfId="0" applyNumberFormat="1" applyFont="1" applyFill="1" applyBorder="1" applyAlignment="1">
      <alignment horizontal="right" wrapText="1"/>
    </xf>
    <xf numFmtId="0" fontId="17" fillId="3" borderId="18" xfId="0" applyFont="1" applyFill="1" applyBorder="1" applyAlignment="1">
      <alignment horizontal="right" wrapText="1"/>
    </xf>
    <xf numFmtId="2" fontId="50" fillId="0" borderId="24" xfId="0" applyNumberFormat="1" applyFont="1" applyBorder="1" applyAlignment="1">
      <alignment horizontal="center" vertical="center"/>
    </xf>
    <xf numFmtId="0" fontId="50" fillId="0" borderId="24" xfId="0" applyFont="1" applyBorder="1" applyAlignment="1">
      <alignment horizontal="center" vertical="center"/>
    </xf>
    <xf numFmtId="2" fontId="16" fillId="0" borderId="18" xfId="0" applyNumberFormat="1" applyFont="1" applyBorder="1" applyAlignment="1">
      <alignment horizontal="right"/>
    </xf>
    <xf numFmtId="2" fontId="17" fillId="0" borderId="15" xfId="0" applyNumberFormat="1" applyFont="1" applyBorder="1"/>
    <xf numFmtId="0" fontId="17" fillId="0" borderId="15" xfId="0" applyFont="1" applyBorder="1"/>
    <xf numFmtId="2" fontId="24" fillId="0" borderId="15" xfId="0" applyNumberFormat="1" applyFont="1" applyBorder="1"/>
    <xf numFmtId="0" fontId="24" fillId="0" borderId="15" xfId="0" applyFont="1" applyBorder="1"/>
    <xf numFmtId="2" fontId="21" fillId="0" borderId="24" xfId="0" applyNumberFormat="1" applyFont="1" applyBorder="1"/>
    <xf numFmtId="0" fontId="21" fillId="0" borderId="24" xfId="0" applyFont="1" applyBorder="1"/>
    <xf numFmtId="2" fontId="17" fillId="0" borderId="34" xfId="0" applyNumberFormat="1" applyFont="1" applyBorder="1"/>
    <xf numFmtId="0" fontId="17" fillId="0" borderId="34" xfId="0" applyFont="1" applyBorder="1"/>
    <xf numFmtId="2" fontId="24" fillId="0" borderId="37" xfId="0" applyNumberFormat="1" applyFont="1" applyBorder="1"/>
    <xf numFmtId="0" fontId="24" fillId="0" borderId="37" xfId="0" applyFont="1" applyBorder="1"/>
    <xf numFmtId="2" fontId="16" fillId="0" borderId="18" xfId="0" applyNumberFormat="1" applyFont="1" applyBorder="1"/>
    <xf numFmtId="10" fontId="51" fillId="0" borderId="18" xfId="0" applyNumberFormat="1" applyFont="1" applyBorder="1"/>
    <xf numFmtId="0" fontId="16" fillId="3" borderId="27" xfId="0" applyFont="1" applyFill="1" applyBorder="1" applyAlignment="1">
      <alignment horizontal="center" vertical="center" wrapText="1"/>
    </xf>
    <xf numFmtId="2" fontId="17" fillId="0" borderId="27" xfId="0" applyNumberFormat="1" applyFont="1" applyBorder="1" applyAlignment="1">
      <alignment horizontal="right" vertical="center" wrapText="1"/>
    </xf>
    <xf numFmtId="10" fontId="17" fillId="0" borderId="27" xfId="0" applyNumberFormat="1" applyFont="1" applyBorder="1" applyAlignment="1">
      <alignment horizontal="right" vertical="center"/>
    </xf>
    <xf numFmtId="0" fontId="17" fillId="0" borderId="27" xfId="0" applyFont="1" applyBorder="1" applyAlignment="1">
      <alignment horizontal="right" vertical="center" wrapText="1"/>
    </xf>
    <xf numFmtId="2" fontId="52" fillId="0" borderId="18" xfId="0" applyNumberFormat="1" applyFont="1" applyBorder="1" applyAlignment="1">
      <alignment horizontal="center" vertical="center"/>
    </xf>
    <xf numFmtId="0" fontId="52" fillId="0" borderId="18" xfId="0" applyFont="1" applyBorder="1" applyAlignment="1">
      <alignment horizontal="center" vertical="center"/>
    </xf>
    <xf numFmtId="2" fontId="52" fillId="0" borderId="24" xfId="0" applyNumberFormat="1" applyFont="1" applyBorder="1" applyAlignment="1">
      <alignment horizontal="center" vertical="center"/>
    </xf>
    <xf numFmtId="4" fontId="17" fillId="0" borderId="24" xfId="0" applyNumberFormat="1" applyFont="1" applyBorder="1"/>
    <xf numFmtId="0" fontId="24" fillId="0" borderId="18" xfId="0" applyFont="1" applyBorder="1" applyAlignment="1">
      <alignment horizontal="center" vertical="center"/>
    </xf>
    <xf numFmtId="2" fontId="17" fillId="0" borderId="24" xfId="0" applyNumberFormat="1" applyFont="1" applyBorder="1"/>
    <xf numFmtId="0" fontId="8" fillId="0" borderId="27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0" fontId="28" fillId="0" borderId="12" xfId="0" applyFont="1" applyBorder="1" applyAlignment="1">
      <alignment horizontal="left" vertical="top" wrapText="1"/>
    </xf>
    <xf numFmtId="0" fontId="14" fillId="0" borderId="12" xfId="0" applyFont="1" applyBorder="1"/>
    <xf numFmtId="169" fontId="14" fillId="0" borderId="12" xfId="0" applyNumberFormat="1" applyFont="1" applyBorder="1"/>
    <xf numFmtId="10" fontId="14" fillId="0" borderId="12" xfId="0" applyNumberFormat="1" applyFont="1" applyBorder="1"/>
    <xf numFmtId="164" fontId="8" fillId="3" borderId="9" xfId="0" applyNumberFormat="1" applyFont="1" applyFill="1" applyBorder="1" applyAlignment="1">
      <alignment wrapText="1"/>
    </xf>
    <xf numFmtId="9" fontId="8" fillId="3" borderId="9" xfId="0" applyNumberFormat="1" applyFont="1" applyFill="1" applyBorder="1" applyAlignment="1">
      <alignment wrapText="1"/>
    </xf>
    <xf numFmtId="0" fontId="8" fillId="3" borderId="9" xfId="0" applyFont="1" applyFill="1" applyBorder="1" applyAlignment="1">
      <alignment wrapText="1"/>
    </xf>
    <xf numFmtId="164" fontId="8" fillId="3" borderId="15" xfId="0" applyNumberFormat="1" applyFont="1" applyFill="1" applyBorder="1" applyAlignment="1">
      <alignment wrapText="1"/>
    </xf>
    <xf numFmtId="9" fontId="8" fillId="3" borderId="15" xfId="0" applyNumberFormat="1" applyFont="1" applyFill="1" applyBorder="1" applyAlignment="1">
      <alignment wrapText="1"/>
    </xf>
    <xf numFmtId="0" fontId="8" fillId="0" borderId="3" xfId="0" applyFont="1" applyBorder="1" applyAlignment="1">
      <alignment horizontal="left" vertical="top" wrapText="1"/>
    </xf>
    <xf numFmtId="0" fontId="17" fillId="0" borderId="12" xfId="0" applyFont="1" applyBorder="1" applyAlignment="1">
      <alignment horizontal="center" wrapText="1"/>
    </xf>
    <xf numFmtId="0" fontId="17" fillId="0" borderId="8" xfId="0" applyFont="1" applyBorder="1" applyAlignment="1">
      <alignment horizontal="center" wrapText="1"/>
    </xf>
    <xf numFmtId="0" fontId="14" fillId="0" borderId="9" xfId="0" applyFont="1" applyBorder="1" applyAlignment="1">
      <alignment horizontal="left" vertical="top" wrapText="1"/>
    </xf>
    <xf numFmtId="2" fontId="8" fillId="0" borderId="9" xfId="0" applyNumberFormat="1" applyFont="1" applyBorder="1" applyAlignment="1">
      <alignment horizontal="center" wrapText="1"/>
    </xf>
    <xf numFmtId="10" fontId="8" fillId="0" borderId="9" xfId="0" applyNumberFormat="1" applyFont="1" applyBorder="1" applyAlignment="1">
      <alignment horizontal="center" wrapText="1"/>
    </xf>
    <xf numFmtId="2" fontId="8" fillId="0" borderId="10" xfId="0" applyNumberFormat="1" applyFont="1" applyBorder="1" applyAlignment="1">
      <alignment horizontal="center" wrapText="1"/>
    </xf>
    <xf numFmtId="0" fontId="17" fillId="0" borderId="11" xfId="0" applyFont="1" applyBorder="1" applyAlignment="1">
      <alignment horizontal="center" wrapText="1"/>
    </xf>
    <xf numFmtId="2" fontId="8" fillId="0" borderId="13" xfId="0" applyNumberFormat="1" applyFont="1" applyBorder="1" applyAlignment="1">
      <alignment horizontal="center" wrapText="1"/>
    </xf>
    <xf numFmtId="10" fontId="17" fillId="0" borderId="12" xfId="0" applyNumberFormat="1" applyFont="1" applyBorder="1" applyAlignment="1">
      <alignment horizontal="center" wrapText="1"/>
    </xf>
    <xf numFmtId="2" fontId="17" fillId="0" borderId="12" xfId="0" applyNumberFormat="1" applyFont="1" applyBorder="1" applyAlignment="1">
      <alignment horizontal="center" wrapText="1"/>
    </xf>
    <xf numFmtId="0" fontId="14" fillId="0" borderId="12" xfId="0" applyFont="1" applyBorder="1" applyAlignment="1">
      <alignment horizontal="center"/>
    </xf>
    <xf numFmtId="0" fontId="0" fillId="0" borderId="8" xfId="0" applyBorder="1"/>
    <xf numFmtId="0" fontId="14" fillId="0" borderId="9" xfId="0" applyFont="1" applyBorder="1" applyAlignment="1">
      <alignment wrapText="1"/>
    </xf>
    <xf numFmtId="10" fontId="14" fillId="0" borderId="9" xfId="0" applyNumberFormat="1" applyFont="1" applyBorder="1"/>
    <xf numFmtId="0" fontId="14" fillId="0" borderId="10" xfId="0" applyFont="1" applyBorder="1"/>
    <xf numFmtId="0" fontId="0" fillId="0" borderId="11" xfId="0" applyBorder="1"/>
    <xf numFmtId="0" fontId="14" fillId="0" borderId="13" xfId="0" applyFont="1" applyBorder="1"/>
    <xf numFmtId="0" fontId="0" fillId="0" borderId="14" xfId="0" applyBorder="1"/>
    <xf numFmtId="0" fontId="14" fillId="0" borderId="16" xfId="0" applyFont="1" applyBorder="1"/>
    <xf numFmtId="0" fontId="8" fillId="3" borderId="9" xfId="0" applyFont="1" applyFill="1" applyBorder="1" applyAlignment="1">
      <alignment horizontal="left" vertical="top" wrapText="1"/>
    </xf>
    <xf numFmtId="0" fontId="8" fillId="3" borderId="9" xfId="0" applyFont="1" applyFill="1" applyBorder="1" applyAlignment="1">
      <alignment horizontal="center" vertical="top" wrapText="1"/>
    </xf>
    <xf numFmtId="0" fontId="8" fillId="3" borderId="8" xfId="0" applyFont="1" applyFill="1" applyBorder="1" applyAlignment="1">
      <alignment horizontal="center" vertical="top" wrapText="1"/>
    </xf>
    <xf numFmtId="10" fontId="8" fillId="3" borderId="9" xfId="0" applyNumberFormat="1" applyFont="1" applyFill="1" applyBorder="1" applyAlignment="1">
      <alignment horizontal="center" vertical="top" wrapText="1"/>
    </xf>
    <xf numFmtId="2" fontId="8" fillId="3" borderId="9" xfId="0" applyNumberFormat="1" applyFont="1" applyFill="1" applyBorder="1" applyAlignment="1">
      <alignment horizontal="center" vertical="top" wrapText="1"/>
    </xf>
    <xf numFmtId="2" fontId="8" fillId="3" borderId="10" xfId="0" applyNumberFormat="1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top" wrapText="1"/>
    </xf>
    <xf numFmtId="10" fontId="8" fillId="3" borderId="12" xfId="0" applyNumberFormat="1" applyFont="1" applyFill="1" applyBorder="1" applyAlignment="1">
      <alignment horizontal="center" vertical="top" wrapText="1"/>
    </xf>
    <xf numFmtId="2" fontId="8" fillId="3" borderId="12" xfId="0" applyNumberFormat="1" applyFont="1" applyFill="1" applyBorder="1" applyAlignment="1">
      <alignment horizontal="center" vertical="top" wrapText="1"/>
    </xf>
    <xf numFmtId="2" fontId="8" fillId="3" borderId="13" xfId="0" applyNumberFormat="1" applyFont="1" applyFill="1" applyBorder="1" applyAlignment="1">
      <alignment horizontal="center" vertical="top" wrapText="1"/>
    </xf>
    <xf numFmtId="0" fontId="0" fillId="0" borderId="14" xfId="0" applyFont="1" applyBorder="1" applyAlignment="1">
      <alignment horizontal="center" vertical="top"/>
    </xf>
    <xf numFmtId="0" fontId="0" fillId="0" borderId="15" xfId="0" applyFont="1" applyBorder="1" applyAlignment="1">
      <alignment horizontal="center" vertical="top"/>
    </xf>
    <xf numFmtId="2" fontId="0" fillId="0" borderId="15" xfId="0" applyNumberFormat="1" applyFont="1" applyBorder="1" applyAlignment="1">
      <alignment horizontal="center" vertical="top"/>
    </xf>
    <xf numFmtId="0" fontId="0" fillId="0" borderId="16" xfId="0" applyFont="1" applyBorder="1" applyAlignment="1">
      <alignment horizontal="center" vertical="top"/>
    </xf>
    <xf numFmtId="0" fontId="7" fillId="0" borderId="12" xfId="0" applyFont="1" applyBorder="1" applyAlignment="1">
      <alignment horizontal="left" vertical="top" wrapText="1"/>
    </xf>
    <xf numFmtId="0" fontId="14" fillId="0" borderId="0" xfId="0" applyFont="1" applyAlignment="1">
      <alignment vertical="top" wrapText="1"/>
    </xf>
    <xf numFmtId="0" fontId="8" fillId="0" borderId="12" xfId="0" applyFont="1" applyBorder="1"/>
    <xf numFmtId="0" fontId="28" fillId="0" borderId="12" xfId="0" applyFont="1" applyBorder="1"/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9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 wrapText="1"/>
    </xf>
    <xf numFmtId="0" fontId="17" fillId="0" borderId="37" xfId="0" applyFont="1" applyBorder="1" applyAlignment="1">
      <alignment horizontal="left" vertical="center" wrapText="1"/>
    </xf>
    <xf numFmtId="0" fontId="17" fillId="0" borderId="39" xfId="0" applyFont="1" applyBorder="1" applyAlignment="1" applyProtection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</cellXfs>
  <cellStyles count="3">
    <cellStyle name="Normalny" xfId="0" builtinId="0"/>
    <cellStyle name="Tekst objaśnienia" xfId="2" builtinId="53" customBuiltin="1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72BF44"/>
      <rgbColor rgb="FF003366"/>
      <rgbColor rgb="FF00A65D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A65D"/>
  </sheetPr>
  <dimension ref="A1:AMH13"/>
  <sheetViews>
    <sheetView zoomScaleNormal="100" workbookViewId="0">
      <selection activeCell="H6" sqref="H6"/>
    </sheetView>
  </sheetViews>
  <sheetFormatPr defaultRowHeight="14.25" x14ac:dyDescent="0.2"/>
  <cols>
    <col min="1" max="1" width="4" style="1" customWidth="1"/>
    <col min="2" max="2" width="36.75" style="1" customWidth="1"/>
    <col min="3" max="3" width="9.875" style="2" customWidth="1"/>
    <col min="4" max="4" width="6.375" style="3" customWidth="1"/>
    <col min="5" max="5" width="12.125" style="3" customWidth="1"/>
    <col min="6" max="6" width="11.125" style="3" customWidth="1"/>
    <col min="7" max="7" width="6.75" style="3" customWidth="1"/>
    <col min="8" max="8" width="12.25" style="3" customWidth="1"/>
    <col min="9" max="9" width="12.125" style="3" customWidth="1"/>
    <col min="10" max="10" width="10.5" style="1" customWidth="1"/>
    <col min="11" max="1022" width="8.25" style="1" customWidth="1"/>
    <col min="1023" max="1025" width="8.25" customWidth="1"/>
  </cols>
  <sheetData>
    <row r="1" spans="1:10" x14ac:dyDescent="0.2">
      <c r="B1" s="4" t="s">
        <v>447</v>
      </c>
    </row>
    <row r="2" spans="1:10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4" spans="1:10" x14ac:dyDescent="0.2">
      <c r="A4" s="840" t="s">
        <v>1</v>
      </c>
      <c r="B4" s="840"/>
      <c r="C4" s="840"/>
      <c r="D4" s="840"/>
      <c r="E4" s="840"/>
      <c r="F4" s="840"/>
      <c r="G4" s="840"/>
      <c r="H4" s="840"/>
      <c r="I4" s="840"/>
      <c r="J4" s="840"/>
    </row>
    <row r="5" spans="1:10" s="16" customFormat="1" ht="50.25" customHeight="1" x14ac:dyDescent="0.25">
      <c r="A5" s="10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2" t="s">
        <v>7</v>
      </c>
      <c r="G5" s="13" t="s">
        <v>8</v>
      </c>
      <c r="H5" s="14" t="s">
        <v>9</v>
      </c>
      <c r="I5" s="11" t="s">
        <v>10</v>
      </c>
      <c r="J5" s="15" t="s">
        <v>11</v>
      </c>
    </row>
    <row r="6" spans="1:10" ht="189.75" customHeight="1" x14ac:dyDescent="0.2">
      <c r="A6" s="17">
        <v>1</v>
      </c>
      <c r="B6" s="18" t="s">
        <v>12</v>
      </c>
      <c r="C6" s="19" t="s">
        <v>13</v>
      </c>
      <c r="D6" s="20">
        <v>700</v>
      </c>
      <c r="E6" s="21"/>
      <c r="F6" s="345"/>
      <c r="G6" s="23"/>
      <c r="H6" s="24"/>
      <c r="I6" s="22"/>
      <c r="J6" s="25"/>
    </row>
    <row r="7" spans="1:10" ht="30.6" customHeight="1" x14ac:dyDescent="0.2">
      <c r="A7" s="26">
        <v>2</v>
      </c>
      <c r="B7" s="27" t="s">
        <v>14</v>
      </c>
      <c r="C7" s="28" t="s">
        <v>15</v>
      </c>
      <c r="D7" s="29">
        <v>14</v>
      </c>
      <c r="E7" s="30"/>
      <c r="F7" s="31"/>
      <c r="G7" s="32"/>
      <c r="H7" s="33"/>
      <c r="I7" s="31"/>
      <c r="J7" s="34"/>
    </row>
    <row r="8" spans="1:10" ht="20.25" customHeight="1" thickBot="1" x14ac:dyDescent="0.25">
      <c r="A8" s="35">
        <v>3</v>
      </c>
      <c r="B8" s="36" t="s">
        <v>16</v>
      </c>
      <c r="C8" s="37" t="s">
        <v>13</v>
      </c>
      <c r="D8" s="38">
        <v>100</v>
      </c>
      <c r="E8" s="39"/>
      <c r="F8" s="756"/>
      <c r="G8" s="41"/>
      <c r="H8" s="42"/>
      <c r="I8" s="40"/>
      <c r="J8" s="43"/>
    </row>
    <row r="9" spans="1:10" ht="15" thickBot="1" x14ac:dyDescent="0.25">
      <c r="A9" s="44"/>
      <c r="B9" s="45" t="s">
        <v>17</v>
      </c>
      <c r="C9" s="46"/>
      <c r="D9" s="46"/>
      <c r="E9" s="47"/>
      <c r="F9" s="48">
        <f>SUM(F6:F8)</f>
        <v>0</v>
      </c>
      <c r="G9" s="46"/>
      <c r="H9" s="49"/>
      <c r="I9" s="50">
        <f>SUM(I6:I8)</f>
        <v>0</v>
      </c>
      <c r="J9" s="51"/>
    </row>
    <row r="12" spans="1:10" x14ac:dyDescent="0.2">
      <c r="B12" s="52" t="s">
        <v>18</v>
      </c>
      <c r="H12" s="53" t="s">
        <v>19</v>
      </c>
    </row>
    <row r="13" spans="1:10" x14ac:dyDescent="0.2">
      <c r="B13" s="52" t="s">
        <v>20</v>
      </c>
      <c r="I13" s="53" t="s">
        <v>21</v>
      </c>
    </row>
  </sheetData>
  <mergeCells count="1">
    <mergeCell ref="A4:J4"/>
  </mergeCells>
  <pageMargins left="0.74791666666666701" right="0.74791666666666701" top="0.98402777777777795" bottom="0.9840277777777779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42"/>
  <sheetViews>
    <sheetView topLeftCell="A31" zoomScaleNormal="100" workbookViewId="0">
      <selection activeCell="E20" sqref="E20:I37"/>
    </sheetView>
  </sheetViews>
  <sheetFormatPr defaultRowHeight="14.25" x14ac:dyDescent="0.2"/>
  <cols>
    <col min="1" max="1" width="3.375" style="4" customWidth="1"/>
    <col min="2" max="2" width="46.75" style="4" customWidth="1"/>
    <col min="3" max="3" width="9.375" style="4" customWidth="1"/>
    <col min="4" max="4" width="7.25" style="4" customWidth="1"/>
    <col min="5" max="5" width="12.5" style="3" customWidth="1"/>
    <col min="6" max="6" width="10.125" style="3" customWidth="1"/>
    <col min="7" max="7" width="6.375" style="4" customWidth="1"/>
    <col min="8" max="8" width="12.125" style="4" customWidth="1"/>
    <col min="9" max="9" width="9.375" style="3" customWidth="1"/>
    <col min="10" max="10" width="10" style="4" customWidth="1"/>
    <col min="11" max="1022" width="8" style="4" customWidth="1"/>
    <col min="1023" max="1025" width="8" customWidth="1"/>
  </cols>
  <sheetData>
    <row r="1" spans="1:1022" x14ac:dyDescent="0.2">
      <c r="A1" s="1"/>
      <c r="B1" s="4" t="s">
        <v>447</v>
      </c>
      <c r="C1" s="2"/>
      <c r="D1" s="3"/>
      <c r="G1" s="3"/>
      <c r="H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4" spans="1:1022" s="52" customFormat="1" ht="12.75" x14ac:dyDescent="0.2">
      <c r="A4" s="841" t="s">
        <v>22</v>
      </c>
      <c r="B4" s="841"/>
      <c r="E4" s="53"/>
      <c r="F4" s="53"/>
      <c r="I4" s="53"/>
    </row>
    <row r="5" spans="1:1022" s="55" customFormat="1" ht="58.5" customHeight="1" x14ac:dyDescent="0.2">
      <c r="A5" s="10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5" t="s">
        <v>11</v>
      </c>
    </row>
    <row r="6" spans="1:1022" s="52" customFormat="1" ht="105.75" customHeight="1" x14ac:dyDescent="0.2">
      <c r="A6" s="842" t="s">
        <v>23</v>
      </c>
      <c r="B6" s="842"/>
      <c r="C6" s="842"/>
      <c r="D6" s="842"/>
      <c r="E6" s="842"/>
      <c r="F6" s="842"/>
      <c r="G6" s="842"/>
      <c r="H6" s="842"/>
      <c r="I6" s="842"/>
      <c r="J6" s="842"/>
    </row>
    <row r="7" spans="1:1022" x14ac:dyDescent="0.2">
      <c r="A7" s="56">
        <v>1</v>
      </c>
      <c r="B7" s="57" t="s">
        <v>24</v>
      </c>
      <c r="C7" s="28" t="s">
        <v>25</v>
      </c>
      <c r="D7" s="30">
        <v>1200</v>
      </c>
      <c r="E7" s="58"/>
      <c r="F7" s="31"/>
      <c r="G7" s="32"/>
      <c r="H7" s="31"/>
      <c r="I7" s="31"/>
      <c r="J7" s="34"/>
    </row>
    <row r="8" spans="1:1022" x14ac:dyDescent="0.2">
      <c r="A8" s="56">
        <v>2</v>
      </c>
      <c r="B8" s="57" t="s">
        <v>26</v>
      </c>
      <c r="C8" s="28" t="s">
        <v>25</v>
      </c>
      <c r="D8" s="30">
        <v>1400</v>
      </c>
      <c r="E8" s="58"/>
      <c r="F8" s="31"/>
      <c r="G8" s="32"/>
      <c r="H8" s="31"/>
      <c r="I8" s="31"/>
      <c r="J8" s="34"/>
    </row>
    <row r="9" spans="1:1022" x14ac:dyDescent="0.2">
      <c r="A9" s="56">
        <v>3</v>
      </c>
      <c r="B9" s="57" t="s">
        <v>27</v>
      </c>
      <c r="C9" s="28" t="s">
        <v>25</v>
      </c>
      <c r="D9" s="30">
        <v>1200</v>
      </c>
      <c r="E9" s="58"/>
      <c r="F9" s="31"/>
      <c r="G9" s="32"/>
      <c r="H9" s="31"/>
      <c r="I9" s="31"/>
      <c r="J9" s="34"/>
    </row>
    <row r="10" spans="1:1022" x14ac:dyDescent="0.2">
      <c r="A10" s="56">
        <v>4</v>
      </c>
      <c r="B10" s="57" t="s">
        <v>28</v>
      </c>
      <c r="C10" s="28" t="s">
        <v>25</v>
      </c>
      <c r="D10" s="30">
        <v>1300</v>
      </c>
      <c r="E10" s="58"/>
      <c r="F10" s="31"/>
      <c r="G10" s="32"/>
      <c r="H10" s="31"/>
      <c r="I10" s="31"/>
      <c r="J10" s="34"/>
    </row>
    <row r="11" spans="1:1022" ht="25.5" x14ac:dyDescent="0.2">
      <c r="A11" s="59">
        <v>5</v>
      </c>
      <c r="B11" s="60" t="s">
        <v>29</v>
      </c>
      <c r="C11" s="28" t="s">
        <v>25</v>
      </c>
      <c r="D11" s="30">
        <v>80</v>
      </c>
      <c r="E11" s="58"/>
      <c r="F11" s="31"/>
      <c r="G11" s="32"/>
      <c r="H11" s="31"/>
      <c r="I11" s="31"/>
      <c r="J11" s="34"/>
    </row>
    <row r="12" spans="1:1022" ht="38.25" x14ac:dyDescent="0.2">
      <c r="A12" s="59">
        <v>6</v>
      </c>
      <c r="B12" s="61" t="s">
        <v>30</v>
      </c>
      <c r="C12" s="28" t="s">
        <v>13</v>
      </c>
      <c r="D12" s="30">
        <v>5000</v>
      </c>
      <c r="E12" s="58"/>
      <c r="F12" s="31"/>
      <c r="G12" s="32"/>
      <c r="H12" s="31"/>
      <c r="I12" s="31"/>
      <c r="J12" s="34"/>
    </row>
    <row r="13" spans="1:1022" ht="38.25" customHeight="1" x14ac:dyDescent="0.2">
      <c r="A13" s="843" t="s">
        <v>31</v>
      </c>
      <c r="B13" s="843"/>
      <c r="C13" s="843"/>
      <c r="D13" s="843"/>
      <c r="E13" s="843"/>
      <c r="F13" s="843"/>
      <c r="G13" s="843"/>
      <c r="H13" s="843"/>
      <c r="I13" s="843"/>
      <c r="J13" s="843"/>
    </row>
    <row r="14" spans="1:1022" ht="29.85" customHeight="1" x14ac:dyDescent="0.2">
      <c r="A14" s="59">
        <v>7</v>
      </c>
      <c r="B14" s="60" t="s">
        <v>32</v>
      </c>
      <c r="C14" s="28" t="s">
        <v>25</v>
      </c>
      <c r="D14" s="30">
        <v>300</v>
      </c>
      <c r="E14" s="58"/>
      <c r="F14" s="31"/>
      <c r="G14" s="32"/>
      <c r="H14" s="31"/>
      <c r="I14" s="31"/>
      <c r="J14" s="34"/>
    </row>
    <row r="15" spans="1:1022" ht="29.85" customHeight="1" x14ac:dyDescent="0.2">
      <c r="A15" s="59">
        <v>8</v>
      </c>
      <c r="B15" s="60" t="s">
        <v>33</v>
      </c>
      <c r="C15" s="28" t="s">
        <v>25</v>
      </c>
      <c r="D15" s="30">
        <v>1000</v>
      </c>
      <c r="E15" s="58"/>
      <c r="F15" s="31"/>
      <c r="G15" s="32"/>
      <c r="H15" s="31"/>
      <c r="I15" s="31"/>
      <c r="J15" s="34"/>
    </row>
    <row r="16" spans="1:1022" ht="25.5" x14ac:dyDescent="0.2">
      <c r="A16" s="59">
        <v>9</v>
      </c>
      <c r="B16" s="60" t="s">
        <v>34</v>
      </c>
      <c r="C16" s="28" t="s">
        <v>13</v>
      </c>
      <c r="D16" s="30">
        <v>30000</v>
      </c>
      <c r="E16" s="58"/>
      <c r="F16" s="31"/>
      <c r="G16" s="32"/>
      <c r="H16" s="31"/>
      <c r="I16" s="31"/>
      <c r="J16" s="34"/>
    </row>
    <row r="17" spans="1:10" ht="38.25" x14ac:dyDescent="0.2">
      <c r="A17" s="59">
        <v>10</v>
      </c>
      <c r="B17" s="60" t="s">
        <v>35</v>
      </c>
      <c r="C17" s="28" t="s">
        <v>13</v>
      </c>
      <c r="D17" s="30">
        <v>15000</v>
      </c>
      <c r="E17" s="58"/>
      <c r="F17" s="31"/>
      <c r="G17" s="32"/>
      <c r="H17" s="31"/>
      <c r="I17" s="31"/>
      <c r="J17" s="34"/>
    </row>
    <row r="18" spans="1:10" ht="25.5" x14ac:dyDescent="0.2">
      <c r="A18" s="59">
        <v>11</v>
      </c>
      <c r="B18" s="62" t="s">
        <v>36</v>
      </c>
      <c r="C18" s="28" t="s">
        <v>13</v>
      </c>
      <c r="D18" s="30">
        <v>5000</v>
      </c>
      <c r="E18" s="58"/>
      <c r="F18" s="31"/>
      <c r="G18" s="32"/>
      <c r="H18" s="31"/>
      <c r="I18" s="31"/>
      <c r="J18" s="34"/>
    </row>
    <row r="19" spans="1:10" s="52" customFormat="1" ht="38.25" customHeight="1" x14ac:dyDescent="0.2">
      <c r="A19" s="844" t="s">
        <v>37</v>
      </c>
      <c r="B19" s="844"/>
      <c r="C19" s="844"/>
      <c r="D19" s="844"/>
      <c r="E19" s="844"/>
      <c r="F19" s="844"/>
      <c r="G19" s="844"/>
      <c r="H19" s="844"/>
      <c r="I19" s="844"/>
      <c r="J19" s="844"/>
    </row>
    <row r="20" spans="1:10" x14ac:dyDescent="0.2">
      <c r="A20" s="59">
        <v>12</v>
      </c>
      <c r="B20" s="63" t="s">
        <v>38</v>
      </c>
      <c r="C20" s="28" t="s">
        <v>39</v>
      </c>
      <c r="D20" s="30">
        <v>50</v>
      </c>
      <c r="E20" s="58"/>
      <c r="F20" s="31"/>
      <c r="G20" s="32"/>
      <c r="H20" s="31"/>
      <c r="I20" s="31"/>
      <c r="J20" s="34"/>
    </row>
    <row r="21" spans="1:10" x14ac:dyDescent="0.2">
      <c r="A21" s="59">
        <v>13</v>
      </c>
      <c r="B21" s="63" t="s">
        <v>40</v>
      </c>
      <c r="C21" s="28" t="s">
        <v>39</v>
      </c>
      <c r="D21" s="30">
        <v>360</v>
      </c>
      <c r="E21" s="58"/>
      <c r="F21" s="31"/>
      <c r="G21" s="32"/>
      <c r="H21" s="31"/>
      <c r="I21" s="31"/>
      <c r="J21" s="34"/>
    </row>
    <row r="22" spans="1:10" x14ac:dyDescent="0.2">
      <c r="A22" s="59">
        <v>14</v>
      </c>
      <c r="B22" s="63" t="s">
        <v>41</v>
      </c>
      <c r="C22" s="28" t="s">
        <v>39</v>
      </c>
      <c r="D22" s="30">
        <v>50</v>
      </c>
      <c r="E22" s="58"/>
      <c r="F22" s="31"/>
      <c r="G22" s="32"/>
      <c r="H22" s="31"/>
      <c r="I22" s="31"/>
      <c r="J22" s="34"/>
    </row>
    <row r="23" spans="1:10" x14ac:dyDescent="0.2">
      <c r="A23" s="59">
        <v>15</v>
      </c>
      <c r="B23" s="63" t="s">
        <v>42</v>
      </c>
      <c r="C23" s="28" t="s">
        <v>39</v>
      </c>
      <c r="D23" s="30">
        <v>180</v>
      </c>
      <c r="E23" s="58"/>
      <c r="F23" s="31"/>
      <c r="G23" s="32"/>
      <c r="H23" s="31"/>
      <c r="I23" s="31"/>
      <c r="J23" s="34"/>
    </row>
    <row r="24" spans="1:10" x14ac:dyDescent="0.2">
      <c r="A24" s="59">
        <v>16</v>
      </c>
      <c r="B24" s="63" t="s">
        <v>43</v>
      </c>
      <c r="C24" s="28" t="s">
        <v>39</v>
      </c>
      <c r="D24" s="30">
        <v>700</v>
      </c>
      <c r="E24" s="58"/>
      <c r="F24" s="31"/>
      <c r="G24" s="32"/>
      <c r="H24" s="31"/>
      <c r="I24" s="31"/>
      <c r="J24" s="34"/>
    </row>
    <row r="25" spans="1:10" x14ac:dyDescent="0.2">
      <c r="A25" s="59">
        <v>17</v>
      </c>
      <c r="B25" s="63" t="s">
        <v>44</v>
      </c>
      <c r="C25" s="28" t="s">
        <v>39</v>
      </c>
      <c r="D25" s="30">
        <v>160</v>
      </c>
      <c r="E25" s="58"/>
      <c r="F25" s="31"/>
      <c r="G25" s="32"/>
      <c r="H25" s="31"/>
      <c r="I25" s="31"/>
      <c r="J25" s="34"/>
    </row>
    <row r="26" spans="1:10" x14ac:dyDescent="0.2">
      <c r="A26" s="59">
        <v>18</v>
      </c>
      <c r="B26" s="63" t="s">
        <v>45</v>
      </c>
      <c r="C26" s="28" t="s">
        <v>39</v>
      </c>
      <c r="D26" s="30">
        <v>500</v>
      </c>
      <c r="E26" s="58"/>
      <c r="F26" s="31"/>
      <c r="G26" s="32"/>
      <c r="H26" s="31"/>
      <c r="I26" s="31"/>
      <c r="J26" s="34"/>
    </row>
    <row r="27" spans="1:10" x14ac:dyDescent="0.2">
      <c r="A27" s="59">
        <v>19</v>
      </c>
      <c r="B27" s="63" t="s">
        <v>46</v>
      </c>
      <c r="C27" s="28" t="s">
        <v>39</v>
      </c>
      <c r="D27" s="30">
        <v>1700</v>
      </c>
      <c r="E27" s="58"/>
      <c r="F27" s="31"/>
      <c r="G27" s="32"/>
      <c r="H27" s="31"/>
      <c r="I27" s="31"/>
      <c r="J27" s="34"/>
    </row>
    <row r="28" spans="1:10" x14ac:dyDescent="0.2">
      <c r="A28" s="59">
        <v>20</v>
      </c>
      <c r="B28" s="63" t="s">
        <v>47</v>
      </c>
      <c r="C28" s="28" t="s">
        <v>39</v>
      </c>
      <c r="D28" s="30">
        <v>50</v>
      </c>
      <c r="E28" s="58"/>
      <c r="F28" s="31"/>
      <c r="G28" s="32"/>
      <c r="H28" s="31"/>
      <c r="I28" s="31"/>
      <c r="J28" s="34"/>
    </row>
    <row r="29" spans="1:10" x14ac:dyDescent="0.2">
      <c r="A29" s="59">
        <v>21</v>
      </c>
      <c r="B29" s="63" t="s">
        <v>48</v>
      </c>
      <c r="C29" s="28" t="s">
        <v>39</v>
      </c>
      <c r="D29" s="30">
        <v>30</v>
      </c>
      <c r="E29" s="58"/>
      <c r="F29" s="31"/>
      <c r="G29" s="32"/>
      <c r="H29" s="31"/>
      <c r="I29" s="31"/>
      <c r="J29" s="34"/>
    </row>
    <row r="30" spans="1:10" ht="24.6" customHeight="1" x14ac:dyDescent="0.2">
      <c r="A30" s="59">
        <v>22</v>
      </c>
      <c r="B30" s="64" t="s">
        <v>49</v>
      </c>
      <c r="C30" s="28" t="s">
        <v>39</v>
      </c>
      <c r="D30" s="30">
        <v>36</v>
      </c>
      <c r="E30" s="58"/>
      <c r="F30" s="31"/>
      <c r="G30" s="32"/>
      <c r="H30" s="31"/>
      <c r="I30" s="31"/>
      <c r="J30" s="34"/>
    </row>
    <row r="31" spans="1:10" ht="39.6" customHeight="1" x14ac:dyDescent="0.2">
      <c r="A31" s="59">
        <v>23</v>
      </c>
      <c r="B31" s="64" t="s">
        <v>50</v>
      </c>
      <c r="C31" s="28" t="s">
        <v>39</v>
      </c>
      <c r="D31" s="30">
        <v>1200</v>
      </c>
      <c r="E31" s="58"/>
      <c r="F31" s="31"/>
      <c r="G31" s="32"/>
      <c r="H31" s="31"/>
      <c r="I31" s="31"/>
      <c r="J31" s="34"/>
    </row>
    <row r="32" spans="1:10" ht="39.6" customHeight="1" x14ac:dyDescent="0.2">
      <c r="A32" s="59">
        <v>24</v>
      </c>
      <c r="B32" s="64" t="s">
        <v>51</v>
      </c>
      <c r="C32" s="28" t="s">
        <v>39</v>
      </c>
      <c r="D32" s="30">
        <v>500</v>
      </c>
      <c r="E32" s="58"/>
      <c r="F32" s="31"/>
      <c r="G32" s="32"/>
      <c r="H32" s="31"/>
      <c r="I32" s="31"/>
      <c r="J32" s="34"/>
    </row>
    <row r="33" spans="1:10" x14ac:dyDescent="0.2">
      <c r="A33" s="59">
        <v>25</v>
      </c>
      <c r="B33" s="65" t="s">
        <v>52</v>
      </c>
      <c r="C33" s="28" t="s">
        <v>13</v>
      </c>
      <c r="D33" s="30">
        <v>3000</v>
      </c>
      <c r="E33" s="58"/>
      <c r="F33" s="31"/>
      <c r="G33" s="32"/>
      <c r="H33" s="31"/>
      <c r="I33" s="31"/>
      <c r="J33" s="34"/>
    </row>
    <row r="34" spans="1:10" x14ac:dyDescent="0.2">
      <c r="A34" s="59">
        <v>26</v>
      </c>
      <c r="B34" s="63" t="s">
        <v>53</v>
      </c>
      <c r="C34" s="28" t="s">
        <v>13</v>
      </c>
      <c r="D34" s="30">
        <v>1000</v>
      </c>
      <c r="E34" s="58"/>
      <c r="F34" s="31"/>
      <c r="G34" s="32"/>
      <c r="H34" s="31"/>
      <c r="I34" s="31"/>
      <c r="J34" s="34"/>
    </row>
    <row r="35" spans="1:10" s="71" customFormat="1" ht="15" x14ac:dyDescent="0.2">
      <c r="A35" s="59">
        <v>27</v>
      </c>
      <c r="B35" s="66" t="s">
        <v>54</v>
      </c>
      <c r="C35" s="67" t="s">
        <v>39</v>
      </c>
      <c r="D35" s="68">
        <v>50</v>
      </c>
      <c r="E35" s="69"/>
      <c r="F35" s="31"/>
      <c r="G35" s="32"/>
      <c r="H35" s="31"/>
      <c r="I35" s="31"/>
      <c r="J35" s="70"/>
    </row>
    <row r="36" spans="1:10" x14ac:dyDescent="0.2">
      <c r="A36" s="59">
        <v>28</v>
      </c>
      <c r="B36" s="66" t="s">
        <v>55</v>
      </c>
      <c r="C36" s="67" t="s">
        <v>39</v>
      </c>
      <c r="D36" s="68">
        <v>100</v>
      </c>
      <c r="E36" s="69"/>
      <c r="F36" s="31"/>
      <c r="G36" s="32"/>
      <c r="H36" s="31"/>
      <c r="I36" s="31"/>
      <c r="J36" s="70"/>
    </row>
    <row r="37" spans="1:10" x14ac:dyDescent="0.2">
      <c r="A37" s="59">
        <v>29</v>
      </c>
      <c r="B37" s="72" t="s">
        <v>56</v>
      </c>
      <c r="C37" s="73" t="s">
        <v>39</v>
      </c>
      <c r="D37" s="74">
        <v>3</v>
      </c>
      <c r="E37" s="75"/>
      <c r="F37" s="40"/>
      <c r="G37" s="41"/>
      <c r="H37" s="40"/>
      <c r="I37" s="40"/>
      <c r="J37" s="76"/>
    </row>
    <row r="38" spans="1:10" s="52" customFormat="1" ht="12.75" x14ac:dyDescent="0.2">
      <c r="A38" s="77"/>
      <c r="B38" s="78" t="s">
        <v>17</v>
      </c>
      <c r="C38" s="46"/>
      <c r="D38" s="46"/>
      <c r="E38" s="47"/>
      <c r="F38" s="48">
        <f>SUM(F7:F37)</f>
        <v>0</v>
      </c>
      <c r="G38" s="46"/>
      <c r="H38" s="46"/>
      <c r="I38" s="79">
        <f>SUM(I7:I37)</f>
        <v>0</v>
      </c>
      <c r="J38" s="51"/>
    </row>
    <row r="39" spans="1:10" x14ac:dyDescent="0.2">
      <c r="A39" s="8"/>
      <c r="C39" s="7"/>
      <c r="D39" s="7"/>
      <c r="F39" s="80"/>
    </row>
    <row r="40" spans="1:10" x14ac:dyDescent="0.2">
      <c r="A40" s="8"/>
      <c r="C40" s="7"/>
      <c r="D40" s="7"/>
    </row>
    <row r="41" spans="1:10" x14ac:dyDescent="0.2">
      <c r="A41" s="8"/>
      <c r="B41" s="5" t="s">
        <v>18</v>
      </c>
      <c r="C41" s="7"/>
      <c r="D41" s="7"/>
      <c r="H41" s="5" t="s">
        <v>19</v>
      </c>
    </row>
    <row r="42" spans="1:10" x14ac:dyDescent="0.2">
      <c r="A42" s="8"/>
      <c r="B42" s="5" t="s">
        <v>20</v>
      </c>
      <c r="C42" s="7"/>
      <c r="D42" s="7"/>
      <c r="I42" s="8" t="s">
        <v>21</v>
      </c>
    </row>
  </sheetData>
  <mergeCells count="4">
    <mergeCell ref="A4:B4"/>
    <mergeCell ref="A6:J6"/>
    <mergeCell ref="A13:J13"/>
    <mergeCell ref="A19:J19"/>
  </mergeCells>
  <pageMargins left="0.74791666666666701" right="0.74791666666666701" top="0.98402777777777795" bottom="0.9840277777777779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17"/>
  <sheetViews>
    <sheetView zoomScaleNormal="100" workbookViewId="0">
      <selection activeCell="E6" sqref="E6:J8"/>
    </sheetView>
  </sheetViews>
  <sheetFormatPr defaultRowHeight="14.25" x14ac:dyDescent="0.2"/>
  <cols>
    <col min="1" max="1" width="5" style="4" customWidth="1"/>
    <col min="2" max="2" width="44.375" style="4" customWidth="1"/>
    <col min="3" max="3" width="11.125" style="4" customWidth="1"/>
    <col min="4" max="4" width="7.875" style="4" customWidth="1"/>
    <col min="5" max="5" width="12.125" style="4" customWidth="1"/>
    <col min="6" max="6" width="11.125" style="4" customWidth="1"/>
    <col min="7" max="7" width="10" style="4" customWidth="1"/>
    <col min="8" max="8" width="12.125" style="4" customWidth="1"/>
    <col min="9" max="9" width="10.125" style="4" customWidth="1"/>
    <col min="10" max="253" width="11.125" style="4" customWidth="1"/>
    <col min="254" max="1025" width="11.12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4" spans="1:1022" s="81" customFormat="1" ht="12.75" x14ac:dyDescent="0.2">
      <c r="A4" s="81" t="s">
        <v>57</v>
      </c>
    </row>
    <row r="5" spans="1:1022" ht="38.25" x14ac:dyDescent="0.2">
      <c r="A5" s="82" t="s">
        <v>2</v>
      </c>
      <c r="B5" s="83" t="s">
        <v>3</v>
      </c>
      <c r="C5" s="83" t="s">
        <v>4</v>
      </c>
      <c r="D5" s="83" t="s">
        <v>5</v>
      </c>
      <c r="E5" s="83" t="s">
        <v>6</v>
      </c>
      <c r="F5" s="83" t="s">
        <v>7</v>
      </c>
      <c r="G5" s="83" t="s">
        <v>8</v>
      </c>
      <c r="H5" s="83" t="s">
        <v>9</v>
      </c>
      <c r="I5" s="83" t="s">
        <v>10</v>
      </c>
      <c r="J5" s="15" t="s">
        <v>11</v>
      </c>
    </row>
    <row r="6" spans="1:1022" x14ac:dyDescent="0.2">
      <c r="A6" s="84">
        <v>1</v>
      </c>
      <c r="B6" s="84" t="s">
        <v>58</v>
      </c>
      <c r="C6" s="84" t="s">
        <v>59</v>
      </c>
      <c r="D6" s="85">
        <v>5</v>
      </c>
      <c r="E6" s="86"/>
      <c r="F6" s="86"/>
      <c r="G6" s="87"/>
      <c r="H6" s="84"/>
      <c r="I6" s="86"/>
      <c r="J6" s="84"/>
    </row>
    <row r="7" spans="1:1022" ht="18.75" customHeight="1" x14ac:dyDescent="0.2">
      <c r="A7" s="84">
        <v>2</v>
      </c>
      <c r="B7" s="84" t="s">
        <v>60</v>
      </c>
      <c r="C7" s="84" t="s">
        <v>59</v>
      </c>
      <c r="D7" s="85">
        <v>5</v>
      </c>
      <c r="E7" s="86"/>
      <c r="F7" s="86"/>
      <c r="G7" s="87"/>
      <c r="H7" s="84"/>
      <c r="I7" s="86"/>
      <c r="J7" s="84"/>
    </row>
    <row r="8" spans="1:1022" ht="21" customHeight="1" x14ac:dyDescent="0.2">
      <c r="A8" s="88">
        <v>3</v>
      </c>
      <c r="B8" s="88" t="s">
        <v>61</v>
      </c>
      <c r="C8" s="88" t="s">
        <v>59</v>
      </c>
      <c r="D8" s="89">
        <v>5</v>
      </c>
      <c r="E8" s="90"/>
      <c r="F8" s="90"/>
      <c r="G8" s="91"/>
      <c r="H8" s="88"/>
      <c r="I8" s="90"/>
      <c r="J8" s="88"/>
    </row>
    <row r="9" spans="1:1022" s="52" customFormat="1" ht="12.75" x14ac:dyDescent="0.2">
      <c r="A9" s="92"/>
      <c r="B9" s="93" t="s">
        <v>17</v>
      </c>
      <c r="C9" s="94"/>
      <c r="D9" s="94"/>
      <c r="E9" s="94"/>
      <c r="F9" s="95">
        <f>SUM(F6:F8)</f>
        <v>0</v>
      </c>
      <c r="G9" s="96"/>
      <c r="H9" s="94"/>
      <c r="I9" s="95">
        <f>SUM(I6:I8)</f>
        <v>0</v>
      </c>
      <c r="J9" s="97"/>
    </row>
    <row r="11" spans="1:1022" x14ac:dyDescent="0.2">
      <c r="B11" s="55" t="s">
        <v>62</v>
      </c>
    </row>
    <row r="12" spans="1:1022" ht="89.25" customHeight="1" x14ac:dyDescent="0.2">
      <c r="B12" s="845" t="s">
        <v>63</v>
      </c>
      <c r="C12" s="845"/>
      <c r="D12" s="845"/>
      <c r="E12" s="845"/>
      <c r="F12" s="845"/>
      <c r="G12" s="845"/>
      <c r="H12" s="845"/>
      <c r="I12" s="845"/>
      <c r="J12" s="845"/>
    </row>
    <row r="16" spans="1:1022" x14ac:dyDescent="0.2">
      <c r="B16" s="98" t="s">
        <v>18</v>
      </c>
      <c r="C16" s="1"/>
      <c r="D16" s="1"/>
      <c r="E16" s="1"/>
      <c r="F16" s="1"/>
      <c r="G16" s="1"/>
      <c r="H16" s="52" t="s">
        <v>19</v>
      </c>
      <c r="I16" s="1"/>
      <c r="J16" s="1"/>
    </row>
    <row r="17" spans="2:10" x14ac:dyDescent="0.2">
      <c r="B17" s="52" t="s">
        <v>20</v>
      </c>
      <c r="C17" s="1"/>
      <c r="D17" s="1"/>
      <c r="E17" s="1"/>
      <c r="F17" s="1"/>
      <c r="G17" s="1"/>
      <c r="H17" s="52" t="s">
        <v>21</v>
      </c>
      <c r="I17" s="1"/>
      <c r="J17" s="1"/>
    </row>
  </sheetData>
  <mergeCells count="1">
    <mergeCell ref="B12:J12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I10"/>
  <sheetViews>
    <sheetView zoomScaleNormal="100" workbookViewId="0">
      <selection activeCell="E5" sqref="E5:I5"/>
    </sheetView>
  </sheetViews>
  <sheetFormatPr defaultRowHeight="14.25" x14ac:dyDescent="0.2"/>
  <cols>
    <col min="1" max="1" width="4" style="4" customWidth="1"/>
    <col min="2" max="2" width="39.75" style="4" customWidth="1"/>
    <col min="3" max="3" width="10.75" style="4" customWidth="1"/>
    <col min="4" max="4" width="8.25" style="4" customWidth="1"/>
    <col min="5" max="6" width="12.125" style="4" customWidth="1"/>
    <col min="7" max="7" width="10.125" style="4" customWidth="1"/>
    <col min="8" max="8" width="9.25" style="4" customWidth="1"/>
    <col min="9" max="9" width="12.125" style="4" customWidth="1"/>
    <col min="10" max="10" width="9.875" style="4" customWidth="1"/>
    <col min="11" max="1023" width="10.75" style="4" customWidth="1"/>
    <col min="1024" max="1025" width="10.75" customWidth="1"/>
  </cols>
  <sheetData>
    <row r="1" spans="1:1023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/>
    </row>
    <row r="2" spans="1:1023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3" x14ac:dyDescent="0.2">
      <c r="A3" s="6" t="s">
        <v>64</v>
      </c>
      <c r="B3" s="5"/>
      <c r="C3" s="5"/>
      <c r="D3" s="5"/>
      <c r="E3" s="5"/>
      <c r="F3" s="5"/>
      <c r="G3" s="5"/>
      <c r="H3" s="5"/>
      <c r="I3" s="5"/>
      <c r="J3" s="5"/>
    </row>
    <row r="4" spans="1:1023" ht="51" x14ac:dyDescent="0.2">
      <c r="A4" s="10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5" t="s">
        <v>11</v>
      </c>
    </row>
    <row r="5" spans="1:1023" ht="24" x14ac:dyDescent="0.2">
      <c r="A5" s="99" t="s">
        <v>65</v>
      </c>
      <c r="B5" s="100" t="s">
        <v>66</v>
      </c>
      <c r="C5" s="101" t="s">
        <v>67</v>
      </c>
      <c r="D5" s="102">
        <v>2</v>
      </c>
      <c r="E5" s="103"/>
      <c r="F5" s="104"/>
      <c r="G5" s="105"/>
      <c r="H5" s="104"/>
      <c r="I5" s="104"/>
      <c r="J5" s="106"/>
    </row>
    <row r="6" spans="1:1023" x14ac:dyDescent="0.2">
      <c r="A6" s="107"/>
      <c r="B6" s="108" t="s">
        <v>68</v>
      </c>
      <c r="C6" s="109"/>
      <c r="D6" s="110"/>
      <c r="E6" s="111"/>
      <c r="F6" s="112">
        <f>SUM(F5)</f>
        <v>0</v>
      </c>
      <c r="G6" s="113"/>
      <c r="H6" s="112"/>
      <c r="I6" s="112">
        <f>SUM(I5)</f>
        <v>0</v>
      </c>
      <c r="J6" s="114"/>
    </row>
    <row r="7" spans="1:1023" ht="17.100000000000001" customHeight="1" x14ac:dyDescent="0.2"/>
    <row r="9" spans="1:1023" x14ac:dyDescent="0.2">
      <c r="A9" s="5"/>
      <c r="B9" s="5" t="s">
        <v>18</v>
      </c>
      <c r="C9" s="5"/>
      <c r="D9" s="5"/>
      <c r="E9" s="5"/>
      <c r="F9" s="5"/>
      <c r="G9" s="5"/>
      <c r="H9" s="5" t="s">
        <v>19</v>
      </c>
      <c r="I9" s="5"/>
      <c r="J9" s="5"/>
    </row>
    <row r="10" spans="1:1023" x14ac:dyDescent="0.2">
      <c r="A10" s="5"/>
      <c r="B10" s="5" t="s">
        <v>20</v>
      </c>
      <c r="C10" s="5"/>
      <c r="D10" s="5"/>
      <c r="E10" s="5"/>
      <c r="F10" s="5"/>
      <c r="G10" s="5"/>
      <c r="H10" s="5" t="s">
        <v>21</v>
      </c>
      <c r="I10" s="5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10"/>
  <sheetViews>
    <sheetView zoomScaleNormal="100" workbookViewId="0">
      <selection activeCell="E5" sqref="E5:I5"/>
    </sheetView>
  </sheetViews>
  <sheetFormatPr defaultRowHeight="14.25" x14ac:dyDescent="0.2"/>
  <cols>
    <col min="1" max="1" width="3.625" customWidth="1"/>
    <col min="2" max="2" width="49.5" customWidth="1"/>
    <col min="3" max="9" width="8.625" customWidth="1"/>
    <col min="10" max="10" width="10" customWidth="1"/>
    <col min="11" max="1025" width="8.62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ht="15" x14ac:dyDescent="0.25">
      <c r="A3" s="115" t="s">
        <v>69</v>
      </c>
      <c r="B3" s="16"/>
      <c r="C3" s="16"/>
      <c r="D3" s="16"/>
      <c r="E3" s="16"/>
      <c r="F3" s="16"/>
      <c r="G3" s="16"/>
      <c r="H3" s="16"/>
      <c r="I3" s="16"/>
      <c r="J3" s="16"/>
    </row>
    <row r="4" spans="1:1022" ht="38.25" x14ac:dyDescent="0.2">
      <c r="A4" s="116" t="s">
        <v>2</v>
      </c>
      <c r="B4" s="117" t="s">
        <v>3</v>
      </c>
      <c r="C4" s="117" t="s">
        <v>70</v>
      </c>
      <c r="D4" s="117" t="s">
        <v>5</v>
      </c>
      <c r="E4" s="118" t="s">
        <v>6</v>
      </c>
      <c r="F4" s="117" t="s">
        <v>71</v>
      </c>
      <c r="G4" s="117" t="s">
        <v>8</v>
      </c>
      <c r="H4" s="117" t="s">
        <v>9</v>
      </c>
      <c r="I4" s="117" t="s">
        <v>10</v>
      </c>
      <c r="J4" s="15" t="s">
        <v>11</v>
      </c>
    </row>
    <row r="5" spans="1:1022" ht="103.5" customHeight="1" x14ac:dyDescent="0.25">
      <c r="A5" s="119">
        <v>1</v>
      </c>
      <c r="B5" s="120" t="s">
        <v>72</v>
      </c>
      <c r="C5" s="121" t="s">
        <v>73</v>
      </c>
      <c r="D5" s="122">
        <v>4</v>
      </c>
      <c r="E5" s="121"/>
      <c r="F5" s="123"/>
      <c r="G5" s="124"/>
      <c r="H5" s="125"/>
      <c r="I5" s="126"/>
      <c r="J5" s="121"/>
    </row>
    <row r="6" spans="1:1022" ht="15" x14ac:dyDescent="0.25">
      <c r="A6" s="127"/>
      <c r="B6" s="128" t="s">
        <v>17</v>
      </c>
      <c r="C6" s="128"/>
      <c r="D6" s="128"/>
      <c r="E6" s="128"/>
      <c r="F6" s="129">
        <f>SUM(F5)</f>
        <v>0</v>
      </c>
      <c r="G6" s="130"/>
      <c r="H6" s="130"/>
      <c r="I6" s="129">
        <f>SUM(I5)</f>
        <v>0</v>
      </c>
      <c r="J6" s="131"/>
    </row>
    <row r="9" spans="1:1022" s="4" customFormat="1" ht="15" x14ac:dyDescent="0.25">
      <c r="B9" s="16" t="s">
        <v>18</v>
      </c>
      <c r="H9" s="16" t="s">
        <v>19</v>
      </c>
    </row>
    <row r="10" spans="1:1022" s="4" customFormat="1" ht="15" x14ac:dyDescent="0.25">
      <c r="B10" s="16" t="s">
        <v>20</v>
      </c>
      <c r="H10" s="16" t="s">
        <v>21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I22"/>
  <sheetViews>
    <sheetView zoomScaleNormal="100" workbookViewId="0">
      <selection activeCell="E6" sqref="E6:I17"/>
    </sheetView>
  </sheetViews>
  <sheetFormatPr defaultRowHeight="14.25" x14ac:dyDescent="0.2"/>
  <cols>
    <col min="1" max="1" width="3.375" style="4" customWidth="1"/>
    <col min="2" max="2" width="33" style="4" customWidth="1"/>
    <col min="3" max="3" width="10.125" style="2" customWidth="1"/>
    <col min="4" max="4" width="7.625" style="4" customWidth="1"/>
    <col min="5" max="5" width="12.75" style="4" customWidth="1"/>
    <col min="6" max="6" width="12.125" style="4" customWidth="1"/>
    <col min="7" max="7" width="7.125" style="4" customWidth="1"/>
    <col min="8" max="8" width="12.25" style="4" customWidth="1"/>
    <col min="9" max="9" width="12.125" style="4" customWidth="1"/>
    <col min="10" max="10" width="10.375" style="4" customWidth="1"/>
    <col min="11" max="1023" width="11.125" style="4" customWidth="1"/>
    <col min="1024" max="1025" width="11.125" customWidth="1"/>
  </cols>
  <sheetData>
    <row r="1" spans="1:1023" x14ac:dyDescent="0.2">
      <c r="A1" s="1"/>
      <c r="B1" s="4" t="s">
        <v>447</v>
      </c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/>
    </row>
    <row r="2" spans="1:1023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3" x14ac:dyDescent="0.2">
      <c r="A3" s="132"/>
    </row>
    <row r="4" spans="1:1023" x14ac:dyDescent="0.2">
      <c r="A4" s="133" t="s">
        <v>74</v>
      </c>
    </row>
    <row r="5" spans="1:1023" s="55" customFormat="1" ht="49.5" customHeight="1" x14ac:dyDescent="0.2">
      <c r="A5" s="134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35" t="s">
        <v>7</v>
      </c>
      <c r="G5" s="13" t="s">
        <v>8</v>
      </c>
      <c r="H5" s="14" t="s">
        <v>9</v>
      </c>
      <c r="I5" s="11" t="s">
        <v>10</v>
      </c>
      <c r="J5" s="15" t="s">
        <v>11</v>
      </c>
    </row>
    <row r="6" spans="1:1023" ht="24.2" customHeight="1" x14ac:dyDescent="0.2">
      <c r="A6" s="136">
        <v>1</v>
      </c>
      <c r="B6" s="137" t="s">
        <v>75</v>
      </c>
      <c r="C6" s="138" t="s">
        <v>13</v>
      </c>
      <c r="D6" s="139">
        <v>2</v>
      </c>
      <c r="E6" s="140"/>
      <c r="F6" s="141"/>
      <c r="G6" s="23"/>
      <c r="H6" s="141"/>
      <c r="I6" s="141"/>
      <c r="J6" s="142"/>
    </row>
    <row r="7" spans="1:1023" ht="25.5" x14ac:dyDescent="0.2">
      <c r="A7" s="143">
        <v>2</v>
      </c>
      <c r="B7" s="144" t="s">
        <v>76</v>
      </c>
      <c r="C7" s="145" t="s">
        <v>13</v>
      </c>
      <c r="D7" s="146">
        <v>2</v>
      </c>
      <c r="E7" s="147"/>
      <c r="F7" s="148"/>
      <c r="G7" s="32"/>
      <c r="H7" s="148"/>
      <c r="I7" s="148"/>
      <c r="J7" s="149"/>
    </row>
    <row r="8" spans="1:1023" x14ac:dyDescent="0.2">
      <c r="A8" s="143">
        <v>3</v>
      </c>
      <c r="B8" s="144" t="s">
        <v>77</v>
      </c>
      <c r="C8" s="145" t="s">
        <v>13</v>
      </c>
      <c r="D8" s="146">
        <v>2</v>
      </c>
      <c r="E8" s="147"/>
      <c r="F8" s="148"/>
      <c r="G8" s="32"/>
      <c r="H8" s="148"/>
      <c r="I8" s="148"/>
      <c r="J8" s="149"/>
    </row>
    <row r="9" spans="1:1023" ht="25.5" x14ac:dyDescent="0.2">
      <c r="A9" s="143">
        <v>4</v>
      </c>
      <c r="B9" s="144" t="s">
        <v>78</v>
      </c>
      <c r="C9" s="145" t="s">
        <v>79</v>
      </c>
      <c r="D9" s="146">
        <v>2</v>
      </c>
      <c r="E9" s="147"/>
      <c r="F9" s="148"/>
      <c r="G9" s="32"/>
      <c r="H9" s="148"/>
      <c r="I9" s="148"/>
      <c r="J9" s="149"/>
    </row>
    <row r="10" spans="1:1023" x14ac:dyDescent="0.2">
      <c r="A10" s="143">
        <v>5</v>
      </c>
      <c r="B10" s="144" t="s">
        <v>80</v>
      </c>
      <c r="C10" s="145" t="s">
        <v>13</v>
      </c>
      <c r="D10" s="146">
        <v>2</v>
      </c>
      <c r="E10" s="147"/>
      <c r="F10" s="148"/>
      <c r="G10" s="32"/>
      <c r="H10" s="148"/>
      <c r="I10" s="148"/>
      <c r="J10" s="149"/>
    </row>
    <row r="11" spans="1:1023" ht="25.5" x14ac:dyDescent="0.2">
      <c r="A11" s="143">
        <v>6</v>
      </c>
      <c r="B11" s="144" t="s">
        <v>81</v>
      </c>
      <c r="C11" s="145" t="s">
        <v>13</v>
      </c>
      <c r="D11" s="146">
        <v>2</v>
      </c>
      <c r="E11" s="147"/>
      <c r="F11" s="148"/>
      <c r="G11" s="32"/>
      <c r="H11" s="148"/>
      <c r="I11" s="148"/>
      <c r="J11" s="149"/>
    </row>
    <row r="12" spans="1:1023" ht="25.5" x14ac:dyDescent="0.2">
      <c r="A12" s="143">
        <v>7</v>
      </c>
      <c r="B12" s="144" t="s">
        <v>82</v>
      </c>
      <c r="C12" s="145" t="s">
        <v>13</v>
      </c>
      <c r="D12" s="146">
        <v>4</v>
      </c>
      <c r="E12" s="147"/>
      <c r="F12" s="148"/>
      <c r="G12" s="32"/>
      <c r="H12" s="148"/>
      <c r="I12" s="148"/>
      <c r="J12" s="149"/>
    </row>
    <row r="13" spans="1:1023" ht="38.25" x14ac:dyDescent="0.2">
      <c r="A13" s="143">
        <v>8</v>
      </c>
      <c r="B13" s="144" t="s">
        <v>83</v>
      </c>
      <c r="C13" s="145" t="s">
        <v>13</v>
      </c>
      <c r="D13" s="146">
        <v>1</v>
      </c>
      <c r="E13" s="147"/>
      <c r="F13" s="148"/>
      <c r="G13" s="32"/>
      <c r="H13" s="148"/>
      <c r="I13" s="148"/>
      <c r="J13" s="149"/>
    </row>
    <row r="14" spans="1:1023" ht="25.5" x14ac:dyDescent="0.2">
      <c r="A14" s="143">
        <v>9</v>
      </c>
      <c r="B14" s="144" t="s">
        <v>84</v>
      </c>
      <c r="C14" s="145" t="s">
        <v>13</v>
      </c>
      <c r="D14" s="146">
        <v>1</v>
      </c>
      <c r="E14" s="147"/>
      <c r="F14" s="148"/>
      <c r="G14" s="32"/>
      <c r="H14" s="148"/>
      <c r="I14" s="148"/>
      <c r="J14" s="149"/>
    </row>
    <row r="15" spans="1:1023" ht="25.5" x14ac:dyDescent="0.2">
      <c r="A15" s="143">
        <v>10</v>
      </c>
      <c r="B15" s="144" t="s">
        <v>85</v>
      </c>
      <c r="C15" s="145" t="s">
        <v>13</v>
      </c>
      <c r="D15" s="146">
        <v>1</v>
      </c>
      <c r="E15" s="147"/>
      <c r="F15" s="148"/>
      <c r="G15" s="32"/>
      <c r="H15" s="148"/>
      <c r="I15" s="148"/>
      <c r="J15" s="149"/>
    </row>
    <row r="16" spans="1:1023" ht="25.5" x14ac:dyDescent="0.2">
      <c r="A16" s="143">
        <v>11</v>
      </c>
      <c r="B16" s="144" t="s">
        <v>86</v>
      </c>
      <c r="C16" s="145" t="s">
        <v>13</v>
      </c>
      <c r="D16" s="146">
        <v>1</v>
      </c>
      <c r="E16" s="147"/>
      <c r="F16" s="148"/>
      <c r="G16" s="32"/>
      <c r="H16" s="148"/>
      <c r="I16" s="148"/>
      <c r="J16" s="149"/>
    </row>
    <row r="17" spans="1:10" x14ac:dyDescent="0.2">
      <c r="A17" s="150">
        <v>12</v>
      </c>
      <c r="B17" s="151" t="s">
        <v>87</v>
      </c>
      <c r="C17" s="152" t="s">
        <v>13</v>
      </c>
      <c r="D17" s="153">
        <v>1</v>
      </c>
      <c r="E17" s="154"/>
      <c r="F17" s="155"/>
      <c r="G17" s="156"/>
      <c r="H17" s="155"/>
      <c r="I17" s="155"/>
      <c r="J17" s="157"/>
    </row>
    <row r="18" spans="1:10" x14ac:dyDescent="0.2">
      <c r="A18" s="158"/>
      <c r="B18" s="159" t="s">
        <v>17</v>
      </c>
      <c r="C18" s="160"/>
      <c r="D18" s="161"/>
      <c r="E18" s="162"/>
      <c r="F18" s="757">
        <f>SUM(F6:F17)</f>
        <v>0</v>
      </c>
      <c r="G18" s="758"/>
      <c r="H18" s="758"/>
      <c r="I18" s="757">
        <f>SUM(I6:I17)</f>
        <v>0</v>
      </c>
      <c r="J18" s="163"/>
    </row>
    <row r="21" spans="1:10" x14ac:dyDescent="0.2">
      <c r="B21" s="164" t="s">
        <v>18</v>
      </c>
      <c r="H21" s="164" t="s">
        <v>19</v>
      </c>
    </row>
    <row r="22" spans="1:10" x14ac:dyDescent="0.2">
      <c r="B22" s="164" t="s">
        <v>20</v>
      </c>
      <c r="H22" s="164" t="s">
        <v>21</v>
      </c>
    </row>
  </sheetData>
  <pageMargins left="0.74791666666666701" right="0.74791666666666701" top="0.98402777777777795" bottom="0.9840277777777779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2:AMH11"/>
  <sheetViews>
    <sheetView zoomScaleNormal="100" workbookViewId="0">
      <selection activeCell="E6" sqref="E6:I7"/>
    </sheetView>
  </sheetViews>
  <sheetFormatPr defaultRowHeight="14.25" x14ac:dyDescent="0.2"/>
  <cols>
    <col min="1" max="1" width="4" customWidth="1"/>
    <col min="2" max="2" width="51.375" customWidth="1"/>
    <col min="3" max="1025" width="10.5" customWidth="1"/>
  </cols>
  <sheetData>
    <row r="2" spans="1:1022" x14ac:dyDescent="0.2">
      <c r="A2" s="1"/>
      <c r="B2" s="4" t="s">
        <v>447</v>
      </c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</row>
    <row r="3" spans="1:1022" s="5" customFormat="1" ht="12.75" x14ac:dyDescent="0.2">
      <c r="B3" s="6" t="s">
        <v>0</v>
      </c>
      <c r="C3" s="7"/>
      <c r="D3" s="8"/>
      <c r="E3" s="8"/>
      <c r="F3" s="9"/>
      <c r="G3" s="8"/>
      <c r="H3" s="8"/>
      <c r="I3" s="8"/>
    </row>
    <row r="4" spans="1:1022" x14ac:dyDescent="0.2">
      <c r="A4" s="167" t="s">
        <v>88</v>
      </c>
      <c r="B4" s="4"/>
      <c r="C4" s="4"/>
      <c r="D4" s="4"/>
      <c r="E4" s="4"/>
      <c r="F4" s="4"/>
      <c r="G4" s="4"/>
      <c r="H4" s="4"/>
      <c r="I4" s="4"/>
      <c r="J4" s="4"/>
    </row>
    <row r="5" spans="1:1022" ht="38.25" x14ac:dyDescent="0.2">
      <c r="A5" s="168" t="s">
        <v>2</v>
      </c>
      <c r="B5" s="168" t="s">
        <v>3</v>
      </c>
      <c r="C5" s="168" t="s">
        <v>4</v>
      </c>
      <c r="D5" s="168" t="s">
        <v>5</v>
      </c>
      <c r="E5" s="168" t="s">
        <v>89</v>
      </c>
      <c r="F5" s="168" t="s">
        <v>90</v>
      </c>
      <c r="G5" s="168" t="s">
        <v>8</v>
      </c>
      <c r="H5" s="168" t="s">
        <v>91</v>
      </c>
      <c r="I5" s="168" t="s">
        <v>92</v>
      </c>
      <c r="J5" s="15" t="s">
        <v>11</v>
      </c>
    </row>
    <row r="6" spans="1:1022" ht="76.5" x14ac:dyDescent="0.2">
      <c r="A6" s="169">
        <v>1</v>
      </c>
      <c r="B6" s="170" t="s">
        <v>93</v>
      </c>
      <c r="C6" s="67" t="s">
        <v>94</v>
      </c>
      <c r="D6" s="171">
        <v>100</v>
      </c>
      <c r="E6" s="172"/>
      <c r="F6" s="173"/>
      <c r="G6" s="174"/>
      <c r="H6" s="67"/>
      <c r="I6" s="175"/>
      <c r="J6" s="28"/>
    </row>
    <row r="7" spans="1:1022" ht="68.25" customHeight="1" x14ac:dyDescent="0.2">
      <c r="A7" s="169">
        <v>2</v>
      </c>
      <c r="B7" s="176" t="s">
        <v>95</v>
      </c>
      <c r="C7" s="67" t="s">
        <v>94</v>
      </c>
      <c r="D7" s="171">
        <v>50</v>
      </c>
      <c r="E7" s="177"/>
      <c r="F7" s="173"/>
      <c r="G7" s="174"/>
      <c r="H7" s="67"/>
      <c r="I7" s="175"/>
      <c r="J7" s="28"/>
    </row>
    <row r="8" spans="1:1022" ht="15" x14ac:dyDescent="0.2">
      <c r="A8" s="178"/>
      <c r="B8" s="179" t="s">
        <v>68</v>
      </c>
      <c r="C8" s="180"/>
      <c r="D8" s="180"/>
      <c r="E8" s="180"/>
      <c r="F8" s="759">
        <f>SUM(F6:F7)</f>
        <v>0</v>
      </c>
      <c r="G8" s="760"/>
      <c r="H8" s="760"/>
      <c r="I8" s="759">
        <f>SUM(I6:I7)</f>
        <v>0</v>
      </c>
      <c r="J8" s="760"/>
    </row>
    <row r="9" spans="1:1022" x14ac:dyDescent="0.2">
      <c r="A9" s="181"/>
      <c r="B9" s="181"/>
      <c r="C9" s="181"/>
      <c r="D9" s="181"/>
      <c r="E9" s="181"/>
      <c r="F9" s="181"/>
      <c r="G9" s="181"/>
      <c r="H9" s="181"/>
      <c r="I9" s="181"/>
      <c r="J9" s="181"/>
    </row>
    <row r="10" spans="1:1022" x14ac:dyDescent="0.2">
      <c r="A10" s="181"/>
      <c r="B10" s="5" t="s">
        <v>18</v>
      </c>
      <c r="C10" s="5"/>
      <c r="D10" s="5"/>
      <c r="E10" s="5"/>
      <c r="F10" s="5"/>
      <c r="G10" s="5" t="s">
        <v>19</v>
      </c>
      <c r="H10" s="5"/>
      <c r="I10" s="5"/>
      <c r="J10" s="181"/>
    </row>
    <row r="11" spans="1:1022" x14ac:dyDescent="0.2">
      <c r="A11" s="181"/>
      <c r="B11" s="5" t="s">
        <v>20</v>
      </c>
      <c r="C11" s="5"/>
      <c r="D11" s="5"/>
      <c r="E11" s="5"/>
      <c r="F11" s="5"/>
      <c r="G11" s="5" t="s">
        <v>21</v>
      </c>
      <c r="H11" s="5"/>
      <c r="I11" s="181"/>
      <c r="J11" s="181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K13"/>
  <sheetViews>
    <sheetView zoomScaleNormal="100" workbookViewId="0">
      <selection activeCell="E5" sqref="E5:I6"/>
    </sheetView>
  </sheetViews>
  <sheetFormatPr defaultRowHeight="14.25" x14ac:dyDescent="0.2"/>
  <cols>
    <col min="1" max="1" width="4" style="4" customWidth="1"/>
    <col min="2" max="2" width="35.25" style="1" customWidth="1"/>
    <col min="3" max="3" width="10.375" style="4" customWidth="1"/>
    <col min="4" max="4" width="7.875" style="4" customWidth="1"/>
    <col min="5" max="5" width="12.625" style="4" customWidth="1"/>
    <col min="6" max="6" width="11.125" style="4" customWidth="1"/>
    <col min="7" max="7" width="7.625" style="4" customWidth="1"/>
    <col min="8" max="8" width="12.125" style="4" customWidth="1"/>
    <col min="9" max="1025" width="11.125" style="4" customWidth="1"/>
  </cols>
  <sheetData>
    <row r="1" spans="1:1025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/>
      <c r="AMJ1"/>
      <c r="AMK1"/>
    </row>
    <row r="2" spans="1:1025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5" ht="12.6" customHeight="1" x14ac:dyDescent="0.2">
      <c r="A3" s="81" t="s">
        <v>99</v>
      </c>
    </row>
    <row r="4" spans="1:1025" ht="38.25" x14ac:dyDescent="0.2">
      <c r="A4" s="198" t="s">
        <v>2</v>
      </c>
      <c r="B4" s="199" t="s">
        <v>3</v>
      </c>
      <c r="C4" s="198" t="s">
        <v>4</v>
      </c>
      <c r="D4" s="198" t="s">
        <v>5</v>
      </c>
      <c r="E4" s="198" t="s">
        <v>6</v>
      </c>
      <c r="F4" s="198" t="s">
        <v>7</v>
      </c>
      <c r="G4" s="198" t="s">
        <v>8</v>
      </c>
      <c r="H4" s="198" t="s">
        <v>9</v>
      </c>
      <c r="I4" s="198" t="s">
        <v>10</v>
      </c>
      <c r="J4" s="15" t="s">
        <v>11</v>
      </c>
    </row>
    <row r="5" spans="1:1025" s="16" customFormat="1" ht="223.5" customHeight="1" x14ac:dyDescent="0.25">
      <c r="A5" s="200">
        <v>1</v>
      </c>
      <c r="B5" s="201" t="s">
        <v>100</v>
      </c>
      <c r="C5" s="202" t="s">
        <v>13</v>
      </c>
      <c r="D5" s="203">
        <v>4</v>
      </c>
      <c r="E5" s="204"/>
      <c r="F5" s="205"/>
      <c r="G5" s="206"/>
      <c r="H5" s="205"/>
      <c r="I5" s="205"/>
      <c r="J5" s="203"/>
    </row>
    <row r="6" spans="1:1025" s="16" customFormat="1" ht="218.25" customHeight="1" x14ac:dyDescent="0.25">
      <c r="A6" s="200">
        <v>2</v>
      </c>
      <c r="B6" s="201" t="s">
        <v>101</v>
      </c>
      <c r="C6" s="202" t="s">
        <v>13</v>
      </c>
      <c r="D6" s="203">
        <v>2</v>
      </c>
      <c r="E6" s="204"/>
      <c r="F6" s="205"/>
      <c r="G6" s="206"/>
      <c r="H6" s="205"/>
      <c r="I6" s="205"/>
      <c r="J6" s="203"/>
    </row>
    <row r="7" spans="1:1025" x14ac:dyDescent="0.2">
      <c r="A7" s="207"/>
      <c r="B7" s="208" t="s">
        <v>17</v>
      </c>
      <c r="C7" s="209"/>
      <c r="D7" s="210"/>
      <c r="E7" s="210"/>
      <c r="F7" s="211">
        <f>SUM(F5:F6)</f>
        <v>0</v>
      </c>
      <c r="G7" s="764"/>
      <c r="H7" s="765"/>
      <c r="I7" s="211">
        <f>SUM(I5:I6)</f>
        <v>0</v>
      </c>
      <c r="J7" s="212"/>
    </row>
    <row r="12" spans="1:1025" x14ac:dyDescent="0.2">
      <c r="B12" s="213" t="s">
        <v>18</v>
      </c>
      <c r="H12" s="55" t="s">
        <v>19</v>
      </c>
    </row>
    <row r="13" spans="1:1025" x14ac:dyDescent="0.2">
      <c r="B13" s="213" t="s">
        <v>20</v>
      </c>
      <c r="H13" s="55" t="s">
        <v>21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11"/>
  <sheetViews>
    <sheetView zoomScaleNormal="100" workbookViewId="0">
      <selection activeCell="E5" sqref="E5:I6"/>
    </sheetView>
  </sheetViews>
  <sheetFormatPr defaultRowHeight="14.25" x14ac:dyDescent="0.2"/>
  <cols>
    <col min="1" max="1" width="3.75" customWidth="1"/>
    <col min="2" max="2" width="52.12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182" t="s">
        <v>96</v>
      </c>
      <c r="B3" s="182"/>
      <c r="C3" s="182"/>
      <c r="D3" s="182"/>
      <c r="E3" s="182"/>
      <c r="F3" s="182"/>
      <c r="G3" s="182"/>
      <c r="H3" s="181"/>
      <c r="I3" s="181"/>
    </row>
    <row r="4" spans="1:1022" ht="38.25" x14ac:dyDescent="0.2">
      <c r="A4" s="183" t="s">
        <v>2</v>
      </c>
      <c r="B4" s="183" t="s">
        <v>3</v>
      </c>
      <c r="C4" s="183" t="s">
        <v>4</v>
      </c>
      <c r="D4" s="183" t="s">
        <v>5</v>
      </c>
      <c r="E4" s="183" t="s">
        <v>89</v>
      </c>
      <c r="F4" s="183" t="s">
        <v>90</v>
      </c>
      <c r="G4" s="183" t="s">
        <v>8</v>
      </c>
      <c r="H4" s="183" t="s">
        <v>91</v>
      </c>
      <c r="I4" s="183" t="s">
        <v>92</v>
      </c>
      <c r="J4" s="15" t="s">
        <v>11</v>
      </c>
    </row>
    <row r="5" spans="1:1022" ht="104.1" customHeight="1" x14ac:dyDescent="0.2">
      <c r="A5" s="184">
        <v>1</v>
      </c>
      <c r="B5" s="185" t="s">
        <v>97</v>
      </c>
      <c r="C5" s="184" t="s">
        <v>13</v>
      </c>
      <c r="D5" s="184">
        <v>10000</v>
      </c>
      <c r="E5" s="186"/>
      <c r="F5" s="187"/>
      <c r="G5" s="188"/>
      <c r="H5" s="187"/>
      <c r="I5" s="187"/>
      <c r="J5" s="184"/>
    </row>
    <row r="6" spans="1:1022" ht="25.5" x14ac:dyDescent="0.2">
      <c r="A6" s="184">
        <v>2</v>
      </c>
      <c r="B6" s="144" t="s">
        <v>98</v>
      </c>
      <c r="C6" s="189" t="s">
        <v>13</v>
      </c>
      <c r="D6" s="189">
        <v>6500</v>
      </c>
      <c r="E6" s="187"/>
      <c r="F6" s="187"/>
      <c r="G6" s="190"/>
      <c r="H6" s="187"/>
      <c r="I6" s="187"/>
      <c r="J6" s="145"/>
      <c r="K6" s="164"/>
    </row>
    <row r="7" spans="1:1022" ht="15" x14ac:dyDescent="0.25">
      <c r="A7" s="191"/>
      <c r="B7" s="192" t="s">
        <v>68</v>
      </c>
      <c r="C7" s="193"/>
      <c r="D7" s="194"/>
      <c r="E7" s="195"/>
      <c r="F7" s="761">
        <f>SUM(F5:F6)</f>
        <v>0</v>
      </c>
      <c r="G7" s="762"/>
      <c r="H7" s="762"/>
      <c r="I7" s="763">
        <f>SUM(I5:I6)</f>
        <v>0</v>
      </c>
    </row>
    <row r="10" spans="1:1022" x14ac:dyDescent="0.2">
      <c r="B10" s="5" t="s">
        <v>18</v>
      </c>
      <c r="C10" s="5"/>
      <c r="D10" s="5"/>
      <c r="E10" s="197"/>
      <c r="F10" s="5"/>
      <c r="G10" s="5" t="s">
        <v>19</v>
      </c>
      <c r="H10" s="197"/>
      <c r="I10" s="181"/>
    </row>
    <row r="11" spans="1:1022" x14ac:dyDescent="0.2">
      <c r="B11" s="5" t="s">
        <v>20</v>
      </c>
      <c r="C11" s="5"/>
      <c r="D11" s="5"/>
      <c r="E11" s="197"/>
      <c r="F11" s="5"/>
      <c r="G11" s="197" t="s">
        <v>21</v>
      </c>
      <c r="H11" s="5"/>
      <c r="I11" s="181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2:AMH10"/>
  <sheetViews>
    <sheetView zoomScaleNormal="100" workbookViewId="0">
      <selection activeCell="E6" sqref="E6:J6"/>
    </sheetView>
  </sheetViews>
  <sheetFormatPr defaultRowHeight="14.25" x14ac:dyDescent="0.2"/>
  <cols>
    <col min="1" max="1" width="4.25" customWidth="1"/>
    <col min="2" max="2" width="54" customWidth="1"/>
    <col min="3" max="1025" width="10.5" customWidth="1"/>
  </cols>
  <sheetData>
    <row r="2" spans="1:1022" x14ac:dyDescent="0.2">
      <c r="A2" s="1"/>
      <c r="B2" s="4" t="s">
        <v>447</v>
      </c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</row>
    <row r="3" spans="1:1022" s="5" customFormat="1" ht="12.75" x14ac:dyDescent="0.2">
      <c r="B3" s="6" t="s">
        <v>0</v>
      </c>
      <c r="C3" s="7"/>
      <c r="D3" s="8"/>
      <c r="E3" s="8"/>
      <c r="F3" s="9"/>
      <c r="G3" s="8"/>
      <c r="H3" s="8"/>
      <c r="I3" s="8"/>
    </row>
    <row r="4" spans="1:1022" ht="14.65" customHeight="1" x14ac:dyDescent="0.2">
      <c r="A4" s="214"/>
      <c r="B4" s="846" t="s">
        <v>102</v>
      </c>
      <c r="C4" s="846"/>
      <c r="D4" s="846"/>
      <c r="E4" s="846"/>
      <c r="F4" s="846"/>
      <c r="G4" s="216"/>
      <c r="H4" s="216"/>
      <c r="I4" s="216"/>
      <c r="J4" s="215"/>
    </row>
    <row r="5" spans="1:1022" ht="38.25" x14ac:dyDescent="0.2">
      <c r="A5" s="217" t="s">
        <v>2</v>
      </c>
      <c r="B5" s="217" t="s">
        <v>3</v>
      </c>
      <c r="C5" s="217" t="s">
        <v>4</v>
      </c>
      <c r="D5" s="217" t="s">
        <v>5</v>
      </c>
      <c r="E5" s="217" t="s">
        <v>89</v>
      </c>
      <c r="F5" s="217" t="s">
        <v>90</v>
      </c>
      <c r="G5" s="217" t="s">
        <v>8</v>
      </c>
      <c r="H5" s="217" t="s">
        <v>91</v>
      </c>
      <c r="I5" s="217" t="s">
        <v>92</v>
      </c>
      <c r="J5" s="15" t="s">
        <v>11</v>
      </c>
    </row>
    <row r="6" spans="1:1022" ht="165.75" x14ac:dyDescent="0.2">
      <c r="A6" s="218">
        <v>1</v>
      </c>
      <c r="B6" s="219" t="s">
        <v>103</v>
      </c>
      <c r="C6" s="220" t="s">
        <v>13</v>
      </c>
      <c r="D6" s="220">
        <v>130</v>
      </c>
      <c r="E6" s="221"/>
      <c r="F6" s="222"/>
      <c r="G6" s="223"/>
      <c r="H6" s="224"/>
      <c r="I6" s="222"/>
      <c r="J6" s="225"/>
    </row>
    <row r="7" spans="1:1022" x14ac:dyDescent="0.2">
      <c r="A7" s="226"/>
      <c r="B7" s="227" t="s">
        <v>68</v>
      </c>
      <c r="C7" s="226"/>
      <c r="D7" s="226"/>
      <c r="E7" s="226"/>
      <c r="F7" s="766">
        <f>SUM(F6)</f>
        <v>0</v>
      </c>
      <c r="G7" s="767"/>
      <c r="H7" s="767"/>
      <c r="I7" s="766">
        <f>SUM(I6)</f>
        <v>0</v>
      </c>
      <c r="J7" s="226"/>
    </row>
    <row r="8" spans="1:1022" x14ac:dyDescent="0.2">
      <c r="A8" s="181"/>
      <c r="B8" s="181"/>
      <c r="C8" s="181"/>
      <c r="D8" s="181"/>
      <c r="E8" s="181"/>
      <c r="F8" s="181"/>
      <c r="G8" s="181"/>
      <c r="H8" s="181"/>
      <c r="I8" s="181"/>
      <c r="J8" s="181"/>
    </row>
    <row r="9" spans="1:1022" x14ac:dyDescent="0.2">
      <c r="A9" s="181"/>
      <c r="B9" s="5" t="s">
        <v>18</v>
      </c>
      <c r="C9" s="5"/>
      <c r="D9" s="5"/>
      <c r="E9" s="5"/>
      <c r="F9" s="5"/>
      <c r="G9" s="5" t="s">
        <v>19</v>
      </c>
      <c r="H9" s="5"/>
      <c r="I9" s="5"/>
      <c r="J9" s="181"/>
    </row>
    <row r="10" spans="1:1022" x14ac:dyDescent="0.2">
      <c r="A10" s="181"/>
      <c r="B10" s="5" t="s">
        <v>20</v>
      </c>
      <c r="C10" s="5"/>
      <c r="D10" s="5"/>
      <c r="E10" s="5"/>
      <c r="F10" s="5"/>
      <c r="G10" s="5" t="s">
        <v>21</v>
      </c>
      <c r="H10" s="5"/>
      <c r="I10" s="181"/>
      <c r="J10" s="181"/>
    </row>
  </sheetData>
  <mergeCells count="1">
    <mergeCell ref="B4:F4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I14"/>
  <sheetViews>
    <sheetView zoomScaleNormal="100" workbookViewId="0">
      <selection activeCell="E5" sqref="E5:I8"/>
    </sheetView>
  </sheetViews>
  <sheetFormatPr defaultRowHeight="14.25" x14ac:dyDescent="0.2"/>
  <cols>
    <col min="1" max="1" width="3.625" style="4" customWidth="1"/>
    <col min="2" max="2" width="52.125" style="4" customWidth="1"/>
    <col min="3" max="3" width="10" style="4" customWidth="1"/>
    <col min="4" max="4" width="7.25" style="4" customWidth="1"/>
    <col min="5" max="5" width="12.125" style="4" customWidth="1"/>
    <col min="6" max="6" width="13.125" style="4" customWidth="1"/>
    <col min="7" max="7" width="7.125" style="4" customWidth="1"/>
    <col min="8" max="8" width="12.125" style="4" customWidth="1"/>
    <col min="9" max="9" width="13.125" style="4" customWidth="1"/>
    <col min="10" max="1023" width="10.75" style="4" customWidth="1"/>
    <col min="1024" max="1025" width="10.75" customWidth="1"/>
  </cols>
  <sheetData>
    <row r="1" spans="1:1023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/>
    </row>
    <row r="2" spans="1:1023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3" s="81" customFormat="1" ht="12.75" x14ac:dyDescent="0.2">
      <c r="A3" s="81" t="s">
        <v>104</v>
      </c>
    </row>
    <row r="4" spans="1:1023" ht="38.25" x14ac:dyDescent="0.2">
      <c r="A4" s="134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5" t="s">
        <v>11</v>
      </c>
    </row>
    <row r="5" spans="1:1023" ht="99" customHeight="1" x14ac:dyDescent="0.25">
      <c r="A5" s="228">
        <v>1</v>
      </c>
      <c r="B5" s="229" t="s">
        <v>105</v>
      </c>
      <c r="C5" s="230" t="s">
        <v>94</v>
      </c>
      <c r="D5" s="231">
        <v>120</v>
      </c>
      <c r="E5" s="232"/>
      <c r="F5" s="232"/>
      <c r="G5" s="233"/>
      <c r="H5" s="234"/>
      <c r="I5" s="234"/>
      <c r="J5" s="228"/>
    </row>
    <row r="6" spans="1:1023" ht="122.25" customHeight="1" x14ac:dyDescent="0.25">
      <c r="A6" s="228">
        <v>2</v>
      </c>
      <c r="B6" s="235" t="s">
        <v>106</v>
      </c>
      <c r="C6" s="230" t="s">
        <v>94</v>
      </c>
      <c r="D6" s="231">
        <v>50</v>
      </c>
      <c r="E6" s="232"/>
      <c r="F6" s="232"/>
      <c r="G6" s="233"/>
      <c r="H6" s="234"/>
      <c r="I6" s="234"/>
      <c r="J6" s="228"/>
    </row>
    <row r="7" spans="1:1023" s="5" customFormat="1" ht="109.5" customHeight="1" x14ac:dyDescent="0.25">
      <c r="A7" s="64">
        <v>3</v>
      </c>
      <c r="B7" s="229" t="s">
        <v>107</v>
      </c>
      <c r="C7" s="236" t="s">
        <v>94</v>
      </c>
      <c r="D7" s="231">
        <v>150</v>
      </c>
      <c r="E7" s="232"/>
      <c r="F7" s="232"/>
      <c r="G7" s="233"/>
      <c r="H7" s="234"/>
      <c r="I7" s="234"/>
      <c r="J7" s="64"/>
    </row>
    <row r="8" spans="1:1023" ht="120" customHeight="1" x14ac:dyDescent="0.25">
      <c r="A8" s="237">
        <v>4</v>
      </c>
      <c r="B8" s="235" t="s">
        <v>108</v>
      </c>
      <c r="C8" s="238"/>
      <c r="D8" s="239">
        <v>150</v>
      </c>
      <c r="E8" s="240"/>
      <c r="F8" s="232"/>
      <c r="G8" s="233"/>
      <c r="H8" s="234"/>
      <c r="I8" s="234"/>
      <c r="J8" s="237"/>
    </row>
    <row r="9" spans="1:1023" ht="15" x14ac:dyDescent="0.25">
      <c r="A9" s="238"/>
      <c r="B9" s="238" t="s">
        <v>68</v>
      </c>
      <c r="C9" s="238"/>
      <c r="D9" s="238"/>
      <c r="E9" s="238"/>
      <c r="F9" s="241">
        <f>SUM(F5:F8)</f>
        <v>0</v>
      </c>
      <c r="G9" s="242"/>
      <c r="H9" s="242"/>
      <c r="I9" s="241">
        <f>SUM(I5:I8)</f>
        <v>0</v>
      </c>
      <c r="J9" s="238"/>
    </row>
    <row r="13" spans="1:1023" x14ac:dyDescent="0.2">
      <c r="A13" s="5"/>
      <c r="B13" s="5" t="s">
        <v>18</v>
      </c>
      <c r="C13" s="5"/>
      <c r="D13" s="5"/>
      <c r="E13" s="5"/>
      <c r="F13" s="5"/>
      <c r="G13" s="5"/>
      <c r="H13" s="5" t="s">
        <v>19</v>
      </c>
      <c r="I13" s="5"/>
      <c r="J13" s="5"/>
    </row>
    <row r="14" spans="1:1023" x14ac:dyDescent="0.2">
      <c r="A14" s="5"/>
      <c r="B14" s="5" t="s">
        <v>20</v>
      </c>
      <c r="C14" s="5"/>
      <c r="D14" s="5"/>
      <c r="E14" s="5"/>
      <c r="F14" s="5"/>
      <c r="G14" s="5"/>
      <c r="H14" s="5" t="s">
        <v>21</v>
      </c>
      <c r="I14" s="5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25"/>
  <sheetViews>
    <sheetView zoomScaleNormal="100" workbookViewId="0">
      <selection activeCell="E6" sqref="E6:I20"/>
    </sheetView>
  </sheetViews>
  <sheetFormatPr defaultRowHeight="14.25" x14ac:dyDescent="0.2"/>
  <cols>
    <col min="1" max="1" width="3.75" customWidth="1"/>
    <col min="2" max="2" width="61.375" customWidth="1"/>
    <col min="3" max="5" width="8.875" customWidth="1"/>
    <col min="6" max="6" width="11.5"/>
    <col min="7" max="7" width="7.5" customWidth="1"/>
    <col min="8" max="9" width="10.25" customWidth="1"/>
    <col min="10" max="10" width="10.875" customWidth="1"/>
    <col min="11" max="1025" width="8.87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6"/>
      <c r="B3" s="5"/>
      <c r="C3" s="5"/>
      <c r="D3" s="5"/>
      <c r="E3" s="5"/>
      <c r="F3" s="5"/>
      <c r="G3" s="5"/>
      <c r="H3" s="5"/>
      <c r="I3" s="5"/>
      <c r="J3" s="5"/>
    </row>
    <row r="4" spans="1:1022" s="244" customFormat="1" ht="16.5" customHeight="1" x14ac:dyDescent="0.2">
      <c r="A4" s="6" t="s">
        <v>109</v>
      </c>
      <c r="B4" s="5"/>
      <c r="C4" s="5"/>
      <c r="D4" s="5"/>
      <c r="E4" s="5"/>
      <c r="F4" s="5"/>
      <c r="G4" s="5"/>
      <c r="H4" s="5"/>
      <c r="I4" s="5"/>
      <c r="J4" s="5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</row>
    <row r="5" spans="1:1022" ht="88.9" customHeight="1" x14ac:dyDescent="0.2">
      <c r="A5" s="245" t="s">
        <v>2</v>
      </c>
      <c r="B5" s="246" t="s">
        <v>3</v>
      </c>
      <c r="C5" s="246" t="s">
        <v>4</v>
      </c>
      <c r="D5" s="246" t="s">
        <v>5</v>
      </c>
      <c r="E5" s="246" t="s">
        <v>6</v>
      </c>
      <c r="F5" s="246" t="s">
        <v>7</v>
      </c>
      <c r="G5" s="246" t="s">
        <v>8</v>
      </c>
      <c r="H5" s="246" t="s">
        <v>9</v>
      </c>
      <c r="I5" s="246" t="s">
        <v>10</v>
      </c>
      <c r="J5" s="15" t="s">
        <v>11</v>
      </c>
      <c r="K5" s="243"/>
      <c r="L5" s="243"/>
      <c r="M5" s="243"/>
      <c r="N5" s="243"/>
      <c r="O5" s="243"/>
      <c r="P5" s="243"/>
      <c r="Q5" s="243"/>
      <c r="R5" s="243"/>
      <c r="S5" s="243"/>
      <c r="T5" s="243"/>
      <c r="U5" s="243"/>
      <c r="V5" s="243"/>
      <c r="W5" s="243"/>
      <c r="X5" s="243"/>
      <c r="Y5" s="243"/>
      <c r="Z5" s="243"/>
    </row>
    <row r="6" spans="1:1022" ht="33.6" customHeight="1" x14ac:dyDescent="0.2">
      <c r="A6" s="247">
        <v>1</v>
      </c>
      <c r="B6" s="248" t="s">
        <v>110</v>
      </c>
      <c r="C6" s="249" t="s">
        <v>13</v>
      </c>
      <c r="D6" s="250">
        <v>250</v>
      </c>
      <c r="E6" s="251"/>
      <c r="F6" s="252"/>
      <c r="G6" s="253"/>
      <c r="H6" s="254"/>
      <c r="I6" s="255"/>
      <c r="J6" s="256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</row>
    <row r="7" spans="1:1022" ht="34.15" customHeight="1" x14ac:dyDescent="0.2">
      <c r="A7" s="247">
        <v>2</v>
      </c>
      <c r="B7" s="248" t="s">
        <v>111</v>
      </c>
      <c r="C7" s="249" t="s">
        <v>13</v>
      </c>
      <c r="D7" s="250">
        <v>250</v>
      </c>
      <c r="E7" s="251"/>
      <c r="F7" s="252"/>
      <c r="G7" s="253"/>
      <c r="H7" s="254"/>
      <c r="I7" s="255"/>
      <c r="J7" s="256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</row>
    <row r="8" spans="1:1022" s="263" customFormat="1" x14ac:dyDescent="0.2">
      <c r="A8" s="247">
        <v>3</v>
      </c>
      <c r="B8" s="257" t="s">
        <v>112</v>
      </c>
      <c r="C8" s="258" t="s">
        <v>13</v>
      </c>
      <c r="D8" s="259">
        <v>6</v>
      </c>
      <c r="E8" s="68"/>
      <c r="F8" s="260"/>
      <c r="G8" s="261"/>
      <c r="H8" s="254"/>
      <c r="I8" s="255"/>
      <c r="J8" s="262"/>
    </row>
    <row r="9" spans="1:1022" s="263" customFormat="1" ht="38.25" customHeight="1" x14ac:dyDescent="0.2">
      <c r="A9" s="247">
        <v>4</v>
      </c>
      <c r="B9" s="257" t="s">
        <v>113</v>
      </c>
      <c r="C9" s="264" t="s">
        <v>13</v>
      </c>
      <c r="D9" s="259">
        <v>4</v>
      </c>
      <c r="E9" s="68"/>
      <c r="F9" s="260"/>
      <c r="G9" s="261"/>
      <c r="H9" s="254"/>
      <c r="I9" s="255"/>
      <c r="J9" s="262"/>
    </row>
    <row r="10" spans="1:1022" ht="25.5" x14ac:dyDescent="0.2">
      <c r="A10" s="247">
        <v>5</v>
      </c>
      <c r="B10" s="170" t="s">
        <v>114</v>
      </c>
      <c r="C10" s="258" t="s">
        <v>13</v>
      </c>
      <c r="D10" s="259">
        <v>20</v>
      </c>
      <c r="E10" s="68"/>
      <c r="F10" s="260"/>
      <c r="G10" s="261"/>
      <c r="H10" s="254"/>
      <c r="I10" s="255"/>
      <c r="J10" s="67"/>
    </row>
    <row r="11" spans="1:1022" ht="62.25" customHeight="1" x14ac:dyDescent="0.2">
      <c r="A11" s="247">
        <v>6</v>
      </c>
      <c r="B11" s="248" t="s">
        <v>115</v>
      </c>
      <c r="C11" s="249" t="s">
        <v>13</v>
      </c>
      <c r="D11" s="250">
        <v>15</v>
      </c>
      <c r="E11" s="251"/>
      <c r="F11" s="252"/>
      <c r="G11" s="253"/>
      <c r="H11" s="254"/>
      <c r="I11" s="255"/>
      <c r="J11" s="256"/>
      <c r="K11" s="243"/>
      <c r="L11" s="243"/>
      <c r="M11" s="243"/>
      <c r="N11" s="243"/>
      <c r="O11" s="243"/>
      <c r="P11" s="243"/>
      <c r="Q11" s="243"/>
      <c r="R11" s="243"/>
      <c r="S11" s="243"/>
      <c r="T11" s="243"/>
      <c r="U11" s="243"/>
      <c r="V11" s="243"/>
      <c r="W11" s="243"/>
      <c r="X11" s="243"/>
      <c r="Y11" s="243"/>
    </row>
    <row r="12" spans="1:1022" ht="60" customHeight="1" x14ac:dyDescent="0.2">
      <c r="A12" s="247">
        <v>7</v>
      </c>
      <c r="B12" s="248" t="s">
        <v>116</v>
      </c>
      <c r="C12" s="249" t="s">
        <v>13</v>
      </c>
      <c r="D12" s="250">
        <v>4</v>
      </c>
      <c r="E12" s="251"/>
      <c r="F12" s="252"/>
      <c r="G12" s="253"/>
      <c r="H12" s="254"/>
      <c r="I12" s="255"/>
      <c r="J12" s="256"/>
      <c r="K12" s="243"/>
      <c r="L12" s="243"/>
      <c r="M12" s="243"/>
      <c r="N12" s="243"/>
      <c r="O12" s="243"/>
      <c r="P12" s="243"/>
      <c r="Q12" s="243"/>
      <c r="R12" s="243"/>
      <c r="S12" s="243"/>
      <c r="T12" s="243"/>
      <c r="U12" s="243"/>
      <c r="V12" s="243"/>
      <c r="W12" s="243"/>
      <c r="X12" s="243"/>
      <c r="Y12" s="243"/>
    </row>
    <row r="13" spans="1:1022" ht="43.15" customHeight="1" x14ac:dyDescent="0.2">
      <c r="A13" s="247">
        <v>8</v>
      </c>
      <c r="B13" s="248" t="s">
        <v>117</v>
      </c>
      <c r="C13" s="249" t="s">
        <v>13</v>
      </c>
      <c r="D13" s="250">
        <v>10</v>
      </c>
      <c r="E13" s="251"/>
      <c r="F13" s="252"/>
      <c r="G13" s="253"/>
      <c r="H13" s="254"/>
      <c r="I13" s="255"/>
      <c r="J13" s="256"/>
      <c r="K13" s="243"/>
      <c r="L13" s="243"/>
      <c r="M13" s="243"/>
      <c r="N13" s="243"/>
      <c r="O13" s="243"/>
      <c r="P13" s="243"/>
      <c r="Q13" s="243"/>
      <c r="R13" s="243"/>
      <c r="S13" s="243"/>
      <c r="T13" s="243"/>
      <c r="U13" s="243"/>
      <c r="V13" s="243"/>
      <c r="W13" s="243"/>
      <c r="X13" s="243"/>
      <c r="Y13" s="243"/>
    </row>
    <row r="14" spans="1:1022" ht="43.15" customHeight="1" x14ac:dyDescent="0.2">
      <c r="A14" s="247">
        <v>9</v>
      </c>
      <c r="B14" s="248" t="s">
        <v>118</v>
      </c>
      <c r="C14" s="249" t="s">
        <v>13</v>
      </c>
      <c r="D14" s="250">
        <v>10</v>
      </c>
      <c r="E14" s="251"/>
      <c r="F14" s="252"/>
      <c r="G14" s="253"/>
      <c r="H14" s="254"/>
      <c r="I14" s="255"/>
      <c r="J14" s="256"/>
      <c r="K14" s="243"/>
      <c r="L14" s="243"/>
      <c r="M14" s="243"/>
      <c r="N14" s="243"/>
      <c r="O14" s="243"/>
      <c r="P14" s="243"/>
      <c r="Q14" s="243"/>
      <c r="R14" s="243"/>
      <c r="S14" s="243"/>
      <c r="T14" s="243"/>
      <c r="U14" s="243"/>
      <c r="V14" s="243"/>
      <c r="W14" s="243"/>
      <c r="X14" s="243"/>
      <c r="Y14" s="243"/>
    </row>
    <row r="15" spans="1:1022" ht="43.15" customHeight="1" x14ac:dyDescent="0.2">
      <c r="A15" s="247">
        <v>10</v>
      </c>
      <c r="B15" s="248" t="s">
        <v>119</v>
      </c>
      <c r="C15" s="249" t="s">
        <v>13</v>
      </c>
      <c r="D15" s="250">
        <v>10</v>
      </c>
      <c r="E15" s="251"/>
      <c r="F15" s="252"/>
      <c r="G15" s="253"/>
      <c r="H15" s="254"/>
      <c r="I15" s="255"/>
      <c r="J15" s="256"/>
      <c r="K15" s="243"/>
      <c r="L15" s="243"/>
      <c r="M15" s="243"/>
      <c r="N15" s="243"/>
      <c r="O15" s="243"/>
      <c r="P15" s="243"/>
      <c r="Q15" s="243"/>
      <c r="R15" s="243"/>
      <c r="S15" s="243"/>
      <c r="T15" s="243"/>
      <c r="U15" s="243"/>
      <c r="V15" s="243"/>
      <c r="W15" s="243"/>
      <c r="X15" s="243"/>
      <c r="Y15" s="243"/>
    </row>
    <row r="16" spans="1:1022" ht="66.75" customHeight="1" x14ac:dyDescent="0.2">
      <c r="A16" s="247">
        <v>11</v>
      </c>
      <c r="B16" s="248" t="s">
        <v>120</v>
      </c>
      <c r="C16" s="249" t="s">
        <v>13</v>
      </c>
      <c r="D16" s="250">
        <v>5</v>
      </c>
      <c r="E16" s="251"/>
      <c r="F16" s="252"/>
      <c r="G16" s="253"/>
      <c r="H16" s="254"/>
      <c r="I16" s="255"/>
      <c r="J16" s="256"/>
      <c r="K16" s="243"/>
      <c r="L16" s="243"/>
      <c r="M16" s="243"/>
      <c r="N16" s="243"/>
      <c r="O16" s="243"/>
      <c r="P16" s="243"/>
      <c r="Q16" s="243"/>
      <c r="R16" s="243"/>
      <c r="S16" s="243"/>
      <c r="T16" s="243"/>
      <c r="U16" s="243"/>
      <c r="V16" s="243"/>
      <c r="W16" s="243"/>
      <c r="X16" s="243"/>
      <c r="Y16" s="243"/>
    </row>
    <row r="17" spans="1:10" ht="32.25" customHeight="1" x14ac:dyDescent="0.2">
      <c r="A17" s="247">
        <v>12</v>
      </c>
      <c r="B17" s="248" t="s">
        <v>121</v>
      </c>
      <c r="C17" s="249" t="s">
        <v>13</v>
      </c>
      <c r="D17" s="250">
        <v>5</v>
      </c>
      <c r="E17" s="251"/>
      <c r="F17" s="252"/>
      <c r="G17" s="253"/>
      <c r="H17" s="254"/>
      <c r="I17" s="255"/>
      <c r="J17" s="256"/>
    </row>
    <row r="18" spans="1:10" ht="36" customHeight="1" x14ac:dyDescent="0.2">
      <c r="A18" s="247">
        <v>13</v>
      </c>
      <c r="B18" s="248" t="s">
        <v>122</v>
      </c>
      <c r="C18" s="249" t="s">
        <v>13</v>
      </c>
      <c r="D18" s="250">
        <v>5</v>
      </c>
      <c r="E18" s="251"/>
      <c r="F18" s="252"/>
      <c r="G18" s="253"/>
      <c r="H18" s="254"/>
      <c r="I18" s="255"/>
      <c r="J18" s="256"/>
    </row>
    <row r="19" spans="1:10" ht="36" customHeight="1" x14ac:dyDescent="0.2">
      <c r="A19" s="247">
        <v>14</v>
      </c>
      <c r="B19" s="248" t="s">
        <v>123</v>
      </c>
      <c r="C19" s="249" t="s">
        <v>13</v>
      </c>
      <c r="D19" s="250">
        <v>5</v>
      </c>
      <c r="E19" s="251"/>
      <c r="F19" s="252"/>
      <c r="G19" s="253"/>
      <c r="H19" s="254"/>
      <c r="I19" s="255"/>
      <c r="J19" s="256"/>
    </row>
    <row r="20" spans="1:10" ht="37.5" customHeight="1" x14ac:dyDescent="0.2">
      <c r="A20" s="247">
        <v>15</v>
      </c>
      <c r="B20" s="265" t="s">
        <v>124</v>
      </c>
      <c r="C20" s="266" t="s">
        <v>13</v>
      </c>
      <c r="D20" s="267">
        <v>10</v>
      </c>
      <c r="E20" s="268"/>
      <c r="F20" s="269"/>
      <c r="G20" s="270"/>
      <c r="H20" s="271"/>
      <c r="I20" s="255"/>
      <c r="J20" s="272"/>
    </row>
    <row r="21" spans="1:10" ht="15" x14ac:dyDescent="0.25">
      <c r="A21" s="273" t="s">
        <v>17</v>
      </c>
      <c r="B21" s="274"/>
      <c r="C21" s="274"/>
      <c r="D21" s="274"/>
      <c r="E21" s="274"/>
      <c r="F21" s="275">
        <f>SUM(F6:F20)</f>
        <v>0</v>
      </c>
      <c r="G21" s="274"/>
      <c r="H21" s="274"/>
      <c r="I21" s="276">
        <f>SUM(I6:I20)</f>
        <v>0</v>
      </c>
      <c r="J21" s="277"/>
    </row>
    <row r="24" spans="1:10" s="4" customFormat="1" x14ac:dyDescent="0.2">
      <c r="A24" s="5"/>
      <c r="B24" s="5" t="s">
        <v>18</v>
      </c>
      <c r="C24" s="5"/>
      <c r="D24" s="5"/>
      <c r="E24" s="5"/>
      <c r="F24" s="197"/>
      <c r="G24" s="5"/>
      <c r="H24" s="5" t="s">
        <v>19</v>
      </c>
      <c r="I24" s="5"/>
      <c r="J24" s="5"/>
    </row>
    <row r="25" spans="1:10" s="4" customFormat="1" x14ac:dyDescent="0.2">
      <c r="A25" s="5"/>
      <c r="B25" s="5" t="s">
        <v>20</v>
      </c>
      <c r="C25" s="5"/>
      <c r="D25" s="5"/>
      <c r="E25" s="5"/>
      <c r="F25" s="197"/>
      <c r="G25" s="5"/>
      <c r="H25" s="5" t="s">
        <v>21</v>
      </c>
      <c r="I25" s="5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I19"/>
  <sheetViews>
    <sheetView zoomScaleNormal="100" workbookViewId="0">
      <selection activeCell="E5" sqref="E5"/>
    </sheetView>
  </sheetViews>
  <sheetFormatPr defaultRowHeight="14.25" x14ac:dyDescent="0.2"/>
  <cols>
    <col min="1" max="1" width="4" style="4" customWidth="1"/>
    <col min="2" max="2" width="50" style="4" customWidth="1"/>
    <col min="3" max="3" width="10.125" style="4" customWidth="1"/>
    <col min="4" max="4" width="7.625" style="4" customWidth="1"/>
    <col min="5" max="5" width="12.125" style="4" customWidth="1"/>
    <col min="6" max="6" width="9.375" style="4" customWidth="1"/>
    <col min="7" max="7" width="7.25" style="4" customWidth="1"/>
    <col min="8" max="8" width="12.125" style="4" customWidth="1"/>
    <col min="9" max="9" width="9.875" style="4" customWidth="1"/>
    <col min="10" max="1023" width="10.75" style="4" customWidth="1"/>
    <col min="1024" max="1025" width="10.75" customWidth="1"/>
  </cols>
  <sheetData>
    <row r="1" spans="1:1023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/>
    </row>
    <row r="2" spans="1:1023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3" s="81" customFormat="1" ht="12.75" x14ac:dyDescent="0.2">
      <c r="A3" s="278" t="s">
        <v>125</v>
      </c>
      <c r="B3" s="279"/>
      <c r="C3" s="278"/>
      <c r="D3" s="278"/>
      <c r="E3" s="278"/>
      <c r="F3" s="278"/>
      <c r="G3" s="278"/>
      <c r="H3" s="278"/>
      <c r="I3" s="278"/>
      <c r="J3" s="278"/>
    </row>
    <row r="4" spans="1:1023" ht="38.25" x14ac:dyDescent="0.2">
      <c r="A4" s="116" t="s">
        <v>2</v>
      </c>
      <c r="B4" s="117" t="s">
        <v>3</v>
      </c>
      <c r="C4" s="117" t="s">
        <v>4</v>
      </c>
      <c r="D4" s="117" t="s">
        <v>5</v>
      </c>
      <c r="E4" s="117" t="s">
        <v>6</v>
      </c>
      <c r="F4" s="117" t="s">
        <v>7</v>
      </c>
      <c r="G4" s="117" t="s">
        <v>8</v>
      </c>
      <c r="H4" s="117" t="s">
        <v>9</v>
      </c>
      <c r="I4" s="117" t="s">
        <v>10</v>
      </c>
      <c r="J4" s="15" t="s">
        <v>11</v>
      </c>
    </row>
    <row r="5" spans="1:1023" ht="330" customHeight="1" x14ac:dyDescent="0.2">
      <c r="A5" s="280">
        <v>1</v>
      </c>
      <c r="B5" s="281" t="s">
        <v>126</v>
      </c>
      <c r="C5" s="282" t="s">
        <v>127</v>
      </c>
      <c r="D5" s="139">
        <v>60</v>
      </c>
      <c r="E5" s="140"/>
      <c r="F5" s="283"/>
      <c r="G5" s="284"/>
      <c r="H5" s="283"/>
      <c r="I5" s="140"/>
      <c r="J5" s="285"/>
    </row>
    <row r="6" spans="1:1023" ht="58.5" customHeight="1" x14ac:dyDescent="0.2">
      <c r="A6" s="286">
        <v>2</v>
      </c>
      <c r="B6" s="287" t="s">
        <v>128</v>
      </c>
      <c r="C6" s="288" t="s">
        <v>127</v>
      </c>
      <c r="D6" s="289">
        <v>60</v>
      </c>
      <c r="E6" s="290"/>
      <c r="F6" s="291"/>
      <c r="G6" s="292"/>
      <c r="H6" s="291"/>
      <c r="I6" s="290"/>
      <c r="J6" s="293"/>
    </row>
    <row r="7" spans="1:1023" x14ac:dyDescent="0.2">
      <c r="A7" s="294"/>
      <c r="B7" s="295" t="s">
        <v>17</v>
      </c>
      <c r="C7" s="296"/>
      <c r="D7" s="297"/>
      <c r="E7" s="297"/>
      <c r="F7" s="298">
        <f>SUM(F5:F6)</f>
        <v>0</v>
      </c>
      <c r="G7" s="298"/>
      <c r="H7" s="298"/>
      <c r="I7" s="298">
        <f>SUM(I5:I6)</f>
        <v>0</v>
      </c>
      <c r="J7" s="297"/>
    </row>
    <row r="8" spans="1:1023" x14ac:dyDescent="0.2">
      <c r="A8" s="299"/>
      <c r="B8" s="299"/>
      <c r="C8" s="299"/>
      <c r="D8" s="299"/>
      <c r="E8" s="299"/>
      <c r="F8" s="299"/>
      <c r="G8" s="299"/>
      <c r="H8" s="299"/>
      <c r="I8" s="299"/>
      <c r="J8" s="299"/>
    </row>
    <row r="9" spans="1:1023" s="301" customFormat="1" ht="15" x14ac:dyDescent="0.25">
      <c r="A9" s="300"/>
      <c r="B9" s="16" t="s">
        <v>129</v>
      </c>
      <c r="C9" s="300"/>
      <c r="D9" s="300"/>
      <c r="E9" s="300"/>
      <c r="F9" s="300"/>
      <c r="G9" s="300"/>
      <c r="H9" s="300"/>
      <c r="I9" s="300"/>
      <c r="J9" s="300"/>
    </row>
    <row r="10" spans="1:1023" s="301" customFormat="1" ht="15" x14ac:dyDescent="0.25">
      <c r="A10" s="300"/>
      <c r="B10" s="16" t="s">
        <v>130</v>
      </c>
      <c r="C10" s="300"/>
      <c r="D10" s="300"/>
      <c r="E10" s="300"/>
      <c r="F10" s="300"/>
      <c r="G10" s="300"/>
      <c r="H10" s="300"/>
      <c r="I10" s="300"/>
      <c r="J10" s="300"/>
    </row>
    <row r="11" spans="1:1023" s="301" customFormat="1" ht="15" x14ac:dyDescent="0.25">
      <c r="A11" s="300"/>
      <c r="B11" s="16" t="s">
        <v>131</v>
      </c>
      <c r="C11" s="300"/>
      <c r="D11" s="300"/>
      <c r="E11" s="300"/>
      <c r="F11" s="300"/>
      <c r="G11" s="300"/>
      <c r="H11" s="300"/>
      <c r="I11" s="300"/>
      <c r="J11" s="300"/>
    </row>
    <row r="12" spans="1:1023" s="301" customFormat="1" ht="15" x14ac:dyDescent="0.25">
      <c r="A12" s="300"/>
      <c r="B12" s="16" t="s">
        <v>132</v>
      </c>
      <c r="C12" s="300"/>
      <c r="D12" s="300"/>
      <c r="E12" s="300"/>
      <c r="F12" s="300"/>
      <c r="G12" s="300"/>
      <c r="H12" s="300"/>
      <c r="I12" s="300"/>
      <c r="J12" s="300"/>
    </row>
    <row r="13" spans="1:1023" ht="15" x14ac:dyDescent="0.25">
      <c r="A13" s="302"/>
      <c r="B13" s="16" t="s">
        <v>133</v>
      </c>
      <c r="C13" s="302"/>
      <c r="D13" s="302"/>
      <c r="E13" s="302"/>
      <c r="F13" s="302"/>
      <c r="G13" s="302"/>
      <c r="H13" s="302"/>
      <c r="I13" s="302"/>
      <c r="J13" s="302"/>
    </row>
    <row r="14" spans="1:1023" ht="15" x14ac:dyDescent="0.25">
      <c r="A14" s="302"/>
      <c r="B14" s="16" t="s">
        <v>134</v>
      </c>
      <c r="C14" s="302"/>
      <c r="D14" s="302"/>
      <c r="E14" s="302"/>
      <c r="F14" s="302"/>
      <c r="G14" s="302"/>
      <c r="H14" s="302"/>
      <c r="I14" s="302"/>
      <c r="J14" s="302"/>
    </row>
    <row r="15" spans="1:1023" ht="15" x14ac:dyDescent="0.25">
      <c r="A15" s="5"/>
      <c r="B15" s="16" t="s">
        <v>135</v>
      </c>
      <c r="C15" s="5"/>
      <c r="D15" s="5"/>
      <c r="E15" s="5"/>
      <c r="F15" s="5"/>
      <c r="G15" s="5"/>
    </row>
    <row r="16" spans="1:1023" ht="15" x14ac:dyDescent="0.25">
      <c r="A16" s="5"/>
      <c r="B16" s="16" t="s">
        <v>136</v>
      </c>
      <c r="C16" s="5"/>
      <c r="D16" s="5"/>
      <c r="E16" s="5"/>
      <c r="F16" s="5"/>
      <c r="G16" s="5"/>
    </row>
    <row r="18" spans="1:10" x14ac:dyDescent="0.2">
      <c r="A18" s="5"/>
      <c r="B18" s="5" t="s">
        <v>18</v>
      </c>
      <c r="C18" s="5"/>
      <c r="D18" s="5"/>
      <c r="E18" s="5"/>
      <c r="F18" s="197"/>
      <c r="G18" s="5"/>
      <c r="H18" s="5" t="s">
        <v>19</v>
      </c>
      <c r="I18" s="5"/>
      <c r="J18" s="5"/>
    </row>
    <row r="19" spans="1:10" x14ac:dyDescent="0.2">
      <c r="A19" s="5"/>
      <c r="B19" s="5" t="s">
        <v>20</v>
      </c>
      <c r="C19" s="5"/>
      <c r="D19" s="5"/>
      <c r="E19" s="5"/>
      <c r="F19" s="197"/>
      <c r="G19" s="5"/>
      <c r="H19" s="5" t="s">
        <v>21</v>
      </c>
      <c r="I19" s="5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I70"/>
  <sheetViews>
    <sheetView zoomScaleNormal="100" workbookViewId="0">
      <selection activeCell="E5" sqref="E5:I30"/>
    </sheetView>
  </sheetViews>
  <sheetFormatPr defaultRowHeight="14.25" x14ac:dyDescent="0.2"/>
  <cols>
    <col min="1" max="1" width="3.625" style="4" customWidth="1"/>
    <col min="2" max="2" width="54" style="303" customWidth="1"/>
    <col min="3" max="3" width="10" style="4" customWidth="1"/>
    <col min="4" max="4" width="8.875" style="4" customWidth="1"/>
    <col min="5" max="5" width="12.125" style="4" customWidth="1"/>
    <col min="6" max="6" width="10.375" style="4" customWidth="1"/>
    <col min="7" max="7" width="7.375" style="4" customWidth="1"/>
    <col min="8" max="9" width="8.875" style="4" customWidth="1"/>
    <col min="10" max="10" width="10.125" style="4" customWidth="1"/>
    <col min="11" max="1023" width="8.875" style="4" customWidth="1"/>
    <col min="1024" max="1025" width="8.875" customWidth="1"/>
  </cols>
  <sheetData>
    <row r="1" spans="1:1023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/>
    </row>
    <row r="2" spans="1:1023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3" x14ac:dyDescent="0.2">
      <c r="A3" s="6" t="s">
        <v>137</v>
      </c>
      <c r="B3" s="164"/>
      <c r="C3" s="164"/>
      <c r="D3" s="164"/>
      <c r="E3" s="164"/>
      <c r="F3" s="304"/>
      <c r="G3" s="164"/>
      <c r="H3" s="164"/>
      <c r="I3" s="304"/>
      <c r="J3" s="164"/>
      <c r="K3" s="164"/>
    </row>
    <row r="4" spans="1:1023" ht="38.25" x14ac:dyDescent="0.2">
      <c r="A4" s="134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305" t="s">
        <v>7</v>
      </c>
      <c r="G4" s="11" t="s">
        <v>8</v>
      </c>
      <c r="H4" s="11" t="s">
        <v>9</v>
      </c>
      <c r="I4" s="305" t="s">
        <v>10</v>
      </c>
      <c r="J4" s="15" t="s">
        <v>11</v>
      </c>
      <c r="K4" s="164"/>
    </row>
    <row r="5" spans="1:1023" ht="72" customHeight="1" x14ac:dyDescent="0.2">
      <c r="A5" s="306">
        <v>1</v>
      </c>
      <c r="B5" s="307" t="s">
        <v>138</v>
      </c>
      <c r="C5" s="189" t="s">
        <v>15</v>
      </c>
      <c r="D5" s="308">
        <v>24</v>
      </c>
      <c r="E5" s="309"/>
      <c r="F5" s="310"/>
      <c r="G5" s="311"/>
      <c r="H5" s="310"/>
      <c r="I5" s="148"/>
      <c r="J5" s="312"/>
      <c r="K5" s="164"/>
    </row>
    <row r="6" spans="1:1023" ht="125.25" customHeight="1" x14ac:dyDescent="0.2">
      <c r="A6" s="306">
        <v>2</v>
      </c>
      <c r="B6" s="307" t="s">
        <v>139</v>
      </c>
      <c r="C6" s="189" t="s">
        <v>140</v>
      </c>
      <c r="D6" s="313">
        <v>2</v>
      </c>
      <c r="E6" s="309"/>
      <c r="F6" s="310"/>
      <c r="G6" s="311"/>
      <c r="H6" s="310"/>
      <c r="I6" s="148"/>
      <c r="J6" s="312"/>
      <c r="K6" s="164"/>
    </row>
    <row r="7" spans="1:1023" ht="83.25" customHeight="1" x14ac:dyDescent="0.2">
      <c r="A7" s="306">
        <v>3</v>
      </c>
      <c r="B7" s="307" t="s">
        <v>141</v>
      </c>
      <c r="C7" s="189" t="s">
        <v>140</v>
      </c>
      <c r="D7" s="313">
        <v>2</v>
      </c>
      <c r="E7" s="309"/>
      <c r="F7" s="310"/>
      <c r="G7" s="311"/>
      <c r="H7" s="310"/>
      <c r="I7" s="148"/>
      <c r="J7" s="312"/>
      <c r="K7" s="164"/>
    </row>
    <row r="8" spans="1:1023" ht="27.75" customHeight="1" x14ac:dyDescent="0.2">
      <c r="A8" s="306">
        <v>4</v>
      </c>
      <c r="B8" s="314" t="s">
        <v>142</v>
      </c>
      <c r="C8" s="189" t="s">
        <v>140</v>
      </c>
      <c r="D8" s="313">
        <v>2</v>
      </c>
      <c r="E8" s="315"/>
      <c r="F8" s="310"/>
      <c r="G8" s="311"/>
      <c r="H8" s="310"/>
      <c r="I8" s="148"/>
      <c r="J8" s="312"/>
      <c r="K8" s="164"/>
    </row>
    <row r="9" spans="1:1023" ht="54.75" customHeight="1" x14ac:dyDescent="0.2">
      <c r="A9" s="306">
        <v>5</v>
      </c>
      <c r="B9" s="316" t="s">
        <v>143</v>
      </c>
      <c r="C9" s="317" t="s">
        <v>13</v>
      </c>
      <c r="D9" s="318">
        <v>1</v>
      </c>
      <c r="E9" s="319"/>
      <c r="F9" s="310"/>
      <c r="G9" s="311"/>
      <c r="H9" s="310"/>
      <c r="I9" s="148"/>
      <c r="J9" s="317"/>
      <c r="K9" s="164"/>
    </row>
    <row r="10" spans="1:1023" x14ac:dyDescent="0.2">
      <c r="A10" s="306">
        <v>6</v>
      </c>
      <c r="B10" s="316" t="s">
        <v>144</v>
      </c>
      <c r="C10" s="317" t="s">
        <v>145</v>
      </c>
      <c r="D10" s="318">
        <v>4</v>
      </c>
      <c r="E10" s="319"/>
      <c r="F10" s="310"/>
      <c r="G10" s="311"/>
      <c r="H10" s="310"/>
      <c r="I10" s="148"/>
      <c r="J10" s="317"/>
      <c r="K10" s="164"/>
    </row>
    <row r="11" spans="1:1023" x14ac:dyDescent="0.2">
      <c r="A11" s="306">
        <v>7</v>
      </c>
      <c r="B11" s="316" t="s">
        <v>146</v>
      </c>
      <c r="C11" s="317" t="s">
        <v>145</v>
      </c>
      <c r="D11" s="318">
        <v>2</v>
      </c>
      <c r="E11" s="319"/>
      <c r="F11" s="310"/>
      <c r="G11" s="311"/>
      <c r="H11" s="310"/>
      <c r="I11" s="148"/>
      <c r="J11" s="317"/>
      <c r="K11" s="164"/>
    </row>
    <row r="12" spans="1:1023" ht="73.5" customHeight="1" x14ac:dyDescent="0.2">
      <c r="A12" s="306">
        <v>8</v>
      </c>
      <c r="B12" s="307" t="s">
        <v>147</v>
      </c>
      <c r="C12" s="264" t="s">
        <v>148</v>
      </c>
      <c r="D12" s="308">
        <v>1</v>
      </c>
      <c r="E12" s="309"/>
      <c r="F12" s="310"/>
      <c r="G12" s="311"/>
      <c r="H12" s="310"/>
      <c r="I12" s="148"/>
      <c r="J12" s="317"/>
    </row>
    <row r="13" spans="1:1023" ht="111" customHeight="1" x14ac:dyDescent="0.2">
      <c r="A13" s="306">
        <v>9</v>
      </c>
      <c r="B13" s="307" t="s">
        <v>149</v>
      </c>
      <c r="C13" s="264" t="s">
        <v>148</v>
      </c>
      <c r="D13" s="308">
        <v>2</v>
      </c>
      <c r="E13" s="309"/>
      <c r="F13" s="310"/>
      <c r="G13" s="311"/>
      <c r="H13" s="310"/>
      <c r="I13" s="148"/>
      <c r="J13" s="317"/>
    </row>
    <row r="14" spans="1:1023" ht="127.5" x14ac:dyDescent="0.2">
      <c r="A14" s="306">
        <v>10</v>
      </c>
      <c r="B14" s="307" t="s">
        <v>150</v>
      </c>
      <c r="C14" s="264" t="s">
        <v>148</v>
      </c>
      <c r="D14" s="308">
        <v>2</v>
      </c>
      <c r="E14" s="309"/>
      <c r="F14" s="310"/>
      <c r="G14" s="311"/>
      <c r="H14" s="310"/>
      <c r="I14" s="148"/>
      <c r="J14" s="317"/>
    </row>
    <row r="15" spans="1:1023" ht="120" customHeight="1" x14ac:dyDescent="0.2">
      <c r="A15" s="306">
        <v>11</v>
      </c>
      <c r="B15" s="307" t="s">
        <v>151</v>
      </c>
      <c r="C15" s="264" t="s">
        <v>148</v>
      </c>
      <c r="D15" s="308">
        <v>5</v>
      </c>
      <c r="E15" s="309"/>
      <c r="F15" s="310"/>
      <c r="G15" s="311"/>
      <c r="H15" s="310"/>
      <c r="I15" s="148"/>
      <c r="J15" s="317"/>
    </row>
    <row r="16" spans="1:1023" ht="76.5" x14ac:dyDescent="0.2">
      <c r="A16" s="306">
        <v>12</v>
      </c>
      <c r="B16" s="307" t="s">
        <v>152</v>
      </c>
      <c r="C16" s="264" t="s">
        <v>13</v>
      </c>
      <c r="D16" s="308">
        <v>1</v>
      </c>
      <c r="E16" s="309"/>
      <c r="F16" s="310"/>
      <c r="G16" s="311"/>
      <c r="H16" s="310"/>
      <c r="I16" s="148"/>
      <c r="J16" s="317"/>
    </row>
    <row r="17" spans="1:11" ht="76.5" x14ac:dyDescent="0.2">
      <c r="A17" s="306">
        <v>13</v>
      </c>
      <c r="B17" s="307" t="s">
        <v>153</v>
      </c>
      <c r="C17" s="264" t="s">
        <v>13</v>
      </c>
      <c r="D17" s="308">
        <v>1</v>
      </c>
      <c r="E17" s="309"/>
      <c r="F17" s="310"/>
      <c r="G17" s="311"/>
      <c r="H17" s="310"/>
      <c r="I17" s="148"/>
      <c r="J17" s="317"/>
    </row>
    <row r="18" spans="1:11" ht="38.25" x14ac:dyDescent="0.2">
      <c r="A18" s="306">
        <v>14</v>
      </c>
      <c r="B18" s="307" t="s">
        <v>154</v>
      </c>
      <c r="C18" s="264" t="s">
        <v>13</v>
      </c>
      <c r="D18" s="308">
        <v>1</v>
      </c>
      <c r="E18" s="309"/>
      <c r="F18" s="310"/>
      <c r="G18" s="311"/>
      <c r="H18" s="310"/>
      <c r="I18" s="148"/>
      <c r="J18" s="317"/>
    </row>
    <row r="19" spans="1:11" ht="38.25" x14ac:dyDescent="0.2">
      <c r="A19" s="306">
        <v>15</v>
      </c>
      <c r="B19" s="307" t="s">
        <v>155</v>
      </c>
      <c r="C19" s="264" t="s">
        <v>13</v>
      </c>
      <c r="D19" s="308">
        <v>1</v>
      </c>
      <c r="E19" s="309"/>
      <c r="F19" s="310"/>
      <c r="G19" s="311"/>
      <c r="H19" s="310"/>
      <c r="I19" s="148"/>
      <c r="J19" s="317"/>
    </row>
    <row r="20" spans="1:11" ht="30.75" customHeight="1" x14ac:dyDescent="0.2">
      <c r="A20" s="306">
        <v>16</v>
      </c>
      <c r="B20" s="307" t="s">
        <v>156</v>
      </c>
      <c r="C20" s="264" t="s">
        <v>157</v>
      </c>
      <c r="D20" s="308">
        <v>1</v>
      </c>
      <c r="E20" s="309"/>
      <c r="F20" s="310"/>
      <c r="G20" s="311"/>
      <c r="H20" s="310"/>
      <c r="I20" s="148"/>
      <c r="J20" s="317"/>
    </row>
    <row r="21" spans="1:11" ht="76.5" x14ac:dyDescent="0.2">
      <c r="A21" s="306">
        <v>17</v>
      </c>
      <c r="B21" s="307" t="s">
        <v>158</v>
      </c>
      <c r="C21" s="264" t="s">
        <v>145</v>
      </c>
      <c r="D21" s="308">
        <v>2</v>
      </c>
      <c r="E21" s="309"/>
      <c r="F21" s="310"/>
      <c r="G21" s="311"/>
      <c r="H21" s="310"/>
      <c r="I21" s="148"/>
      <c r="J21" s="317"/>
    </row>
    <row r="22" spans="1:11" ht="76.5" x14ac:dyDescent="0.2">
      <c r="A22" s="306">
        <v>18</v>
      </c>
      <c r="B22" s="307" t="s">
        <v>159</v>
      </c>
      <c r="C22" s="264" t="s">
        <v>145</v>
      </c>
      <c r="D22" s="308">
        <v>2</v>
      </c>
      <c r="E22" s="309"/>
      <c r="F22" s="310"/>
      <c r="G22" s="311"/>
      <c r="H22" s="310"/>
      <c r="I22" s="148"/>
      <c r="J22" s="317"/>
    </row>
    <row r="23" spans="1:11" ht="51" x14ac:dyDescent="0.2">
      <c r="A23" s="306">
        <v>19</v>
      </c>
      <c r="B23" s="307" t="s">
        <v>160</v>
      </c>
      <c r="C23" s="264" t="s">
        <v>157</v>
      </c>
      <c r="D23" s="308">
        <v>1</v>
      </c>
      <c r="E23" s="309"/>
      <c r="F23" s="310"/>
      <c r="G23" s="311"/>
      <c r="H23" s="310"/>
      <c r="I23" s="148"/>
      <c r="J23" s="317"/>
    </row>
    <row r="24" spans="1:11" ht="51" x14ac:dyDescent="0.2">
      <c r="A24" s="306">
        <v>20</v>
      </c>
      <c r="B24" s="307" t="s">
        <v>161</v>
      </c>
      <c r="C24" s="264" t="s">
        <v>157</v>
      </c>
      <c r="D24" s="308">
        <v>1</v>
      </c>
      <c r="E24" s="309"/>
      <c r="F24" s="310"/>
      <c r="G24" s="311"/>
      <c r="H24" s="310"/>
      <c r="I24" s="148"/>
      <c r="J24" s="317"/>
    </row>
    <row r="25" spans="1:11" ht="65.25" customHeight="1" x14ac:dyDescent="0.2">
      <c r="A25" s="306">
        <v>21</v>
      </c>
      <c r="B25" s="307" t="s">
        <v>162</v>
      </c>
      <c r="C25" s="264" t="s">
        <v>13</v>
      </c>
      <c r="D25" s="308">
        <v>1</v>
      </c>
      <c r="E25" s="309"/>
      <c r="F25" s="310"/>
      <c r="G25" s="311"/>
      <c r="H25" s="310"/>
      <c r="I25" s="148"/>
      <c r="J25" s="317"/>
    </row>
    <row r="26" spans="1:11" ht="25.5" x14ac:dyDescent="0.2">
      <c r="A26" s="306">
        <v>22</v>
      </c>
      <c r="B26" s="307" t="s">
        <v>163</v>
      </c>
      <c r="C26" s="264" t="s">
        <v>13</v>
      </c>
      <c r="D26" s="308">
        <v>1</v>
      </c>
      <c r="E26" s="309"/>
      <c r="F26" s="310"/>
      <c r="G26" s="311"/>
      <c r="H26" s="310"/>
      <c r="I26" s="148"/>
      <c r="J26" s="317"/>
    </row>
    <row r="27" spans="1:11" ht="38.25" x14ac:dyDescent="0.2">
      <c r="A27" s="306">
        <v>23</v>
      </c>
      <c r="B27" s="307" t="s">
        <v>164</v>
      </c>
      <c r="C27" s="264" t="s">
        <v>13</v>
      </c>
      <c r="D27" s="308">
        <v>1</v>
      </c>
      <c r="E27" s="309"/>
      <c r="F27" s="310"/>
      <c r="G27" s="311"/>
      <c r="H27" s="310"/>
      <c r="I27" s="148"/>
      <c r="J27" s="317"/>
    </row>
    <row r="28" spans="1:11" ht="38.25" x14ac:dyDescent="0.2">
      <c r="A28" s="306">
        <v>24</v>
      </c>
      <c r="B28" s="307" t="s">
        <v>165</v>
      </c>
      <c r="C28" s="264" t="s">
        <v>13</v>
      </c>
      <c r="D28" s="308">
        <v>1</v>
      </c>
      <c r="E28" s="309"/>
      <c r="F28" s="310"/>
      <c r="G28" s="311"/>
      <c r="H28" s="310"/>
      <c r="I28" s="148"/>
      <c r="J28" s="317"/>
    </row>
    <row r="29" spans="1:11" ht="51" x14ac:dyDescent="0.2">
      <c r="A29" s="306">
        <v>25</v>
      </c>
      <c r="B29" s="307" t="s">
        <v>166</v>
      </c>
      <c r="C29" s="264" t="s">
        <v>13</v>
      </c>
      <c r="D29" s="308">
        <v>1</v>
      </c>
      <c r="E29" s="309"/>
      <c r="F29" s="310"/>
      <c r="G29" s="311"/>
      <c r="H29" s="310"/>
      <c r="I29" s="148"/>
      <c r="J29" s="317"/>
    </row>
    <row r="30" spans="1:11" ht="25.5" x14ac:dyDescent="0.2">
      <c r="A30" s="306">
        <v>26</v>
      </c>
      <c r="B30" s="307" t="s">
        <v>167</v>
      </c>
      <c r="C30" s="264" t="s">
        <v>13</v>
      </c>
      <c r="D30" s="308">
        <v>1</v>
      </c>
      <c r="E30" s="309"/>
      <c r="F30" s="310"/>
      <c r="G30" s="311"/>
      <c r="H30" s="310"/>
      <c r="I30" s="148"/>
      <c r="J30" s="317"/>
    </row>
    <row r="31" spans="1:11" x14ac:dyDescent="0.2">
      <c r="A31" s="320"/>
      <c r="B31" s="321" t="s">
        <v>17</v>
      </c>
      <c r="C31" s="322"/>
      <c r="D31" s="323"/>
      <c r="E31" s="323"/>
      <c r="F31" s="768">
        <f>SUM(F5:F30)</f>
        <v>0</v>
      </c>
      <c r="G31" s="323"/>
      <c r="H31" s="323"/>
      <c r="I31" s="324">
        <f>SUM(I5:I30)</f>
        <v>0</v>
      </c>
      <c r="J31" s="323"/>
      <c r="K31" s="164"/>
    </row>
    <row r="32" spans="1:11" x14ac:dyDescent="0.2">
      <c r="A32" s="164"/>
      <c r="B32" s="164"/>
      <c r="C32" s="164"/>
      <c r="D32" s="164"/>
      <c r="E32" s="164"/>
      <c r="F32" s="304"/>
      <c r="G32" s="164"/>
      <c r="H32" s="164"/>
      <c r="I32" s="304"/>
      <c r="J32" s="164"/>
      <c r="K32" s="164"/>
    </row>
    <row r="33" spans="1:11" x14ac:dyDescent="0.2">
      <c r="A33" s="164"/>
      <c r="B33" s="164" t="s">
        <v>18</v>
      </c>
      <c r="C33" s="164"/>
      <c r="D33" s="164"/>
      <c r="E33" s="164"/>
      <c r="F33" s="304"/>
      <c r="G33" s="164"/>
      <c r="H33" s="164" t="s">
        <v>19</v>
      </c>
      <c r="I33" s="304"/>
      <c r="J33" s="164"/>
      <c r="K33" s="164"/>
    </row>
    <row r="34" spans="1:11" s="325" customFormat="1" x14ac:dyDescent="0.2">
      <c r="A34" s="164"/>
      <c r="B34" s="164" t="s">
        <v>20</v>
      </c>
      <c r="C34" s="164"/>
      <c r="D34" s="164"/>
      <c r="E34" s="164"/>
      <c r="F34" s="304"/>
      <c r="G34" s="164"/>
      <c r="H34" s="304" t="s">
        <v>21</v>
      </c>
      <c r="I34" s="164"/>
      <c r="K34" s="164"/>
    </row>
    <row r="35" spans="1:11" x14ac:dyDescent="0.2">
      <c r="B35" s="326"/>
    </row>
    <row r="36" spans="1:11" x14ac:dyDescent="0.2">
      <c r="B36" s="326"/>
      <c r="C36" s="132"/>
    </row>
    <row r="37" spans="1:11" x14ac:dyDescent="0.2">
      <c r="B37" s="326"/>
      <c r="C37" s="327"/>
    </row>
    <row r="39" spans="1:11" x14ac:dyDescent="0.2">
      <c r="B39" s="54"/>
      <c r="C39" s="54"/>
    </row>
    <row r="41" spans="1:11" x14ac:dyDescent="0.2">
      <c r="B41" s="328"/>
      <c r="C41" s="329"/>
      <c r="D41" s="328"/>
    </row>
    <row r="42" spans="1:11" x14ac:dyDescent="0.2">
      <c r="B42" s="329"/>
      <c r="C42" s="329"/>
      <c r="D42" s="329"/>
      <c r="E42" s="329"/>
    </row>
    <row r="43" spans="1:11" x14ac:dyDescent="0.2">
      <c r="B43" s="328"/>
      <c r="C43" s="328"/>
    </row>
    <row r="44" spans="1:11" x14ac:dyDescent="0.2">
      <c r="B44" s="328"/>
      <c r="C44" s="328"/>
    </row>
    <row r="45" spans="1:11" x14ac:dyDescent="0.2">
      <c r="B45" s="328"/>
      <c r="C45" s="328"/>
    </row>
    <row r="46" spans="1:11" x14ac:dyDescent="0.2">
      <c r="B46" s="328"/>
      <c r="C46" s="329"/>
    </row>
    <row r="47" spans="1:11" x14ac:dyDescent="0.2">
      <c r="B47" s="54"/>
      <c r="C47" s="54"/>
      <c r="D47" s="54"/>
      <c r="E47" s="54"/>
    </row>
    <row r="48" spans="1:11" x14ac:dyDescent="0.2">
      <c r="B48" s="182"/>
      <c r="C48" s="182"/>
      <c r="D48" s="330"/>
    </row>
    <row r="49" spans="2:9" x14ac:dyDescent="0.2">
      <c r="B49" s="328"/>
      <c r="C49" s="329"/>
    </row>
    <row r="50" spans="2:9" x14ac:dyDescent="0.2">
      <c r="B50" s="331"/>
      <c r="C50" s="332"/>
    </row>
    <row r="52" spans="2:9" x14ac:dyDescent="0.2">
      <c r="B52" s="326"/>
      <c r="C52" s="327"/>
    </row>
    <row r="53" spans="2:9" x14ac:dyDescent="0.2">
      <c r="B53" s="182"/>
      <c r="C53" s="182"/>
    </row>
    <row r="54" spans="2:9" x14ac:dyDescent="0.2">
      <c r="B54" s="333"/>
      <c r="C54" s="333"/>
    </row>
    <row r="55" spans="2:9" x14ac:dyDescent="0.2">
      <c r="B55" s="326"/>
      <c r="C55" s="334"/>
    </row>
    <row r="56" spans="2:9" x14ac:dyDescent="0.2">
      <c r="B56" s="328"/>
      <c r="C56" s="335"/>
    </row>
    <row r="57" spans="2:9" x14ac:dyDescent="0.2">
      <c r="B57" s="336"/>
      <c r="C57" s="336"/>
    </row>
    <row r="58" spans="2:9" x14ac:dyDescent="0.2">
      <c r="B58" s="337"/>
      <c r="C58" s="337"/>
    </row>
    <row r="59" spans="2:9" x14ac:dyDescent="0.2">
      <c r="B59" s="182"/>
      <c r="C59" s="182"/>
      <c r="D59" s="182"/>
      <c r="E59" s="182"/>
      <c r="F59" s="182"/>
      <c r="G59" s="182"/>
      <c r="H59" s="182"/>
      <c r="I59" s="182"/>
    </row>
    <row r="60" spans="2:9" x14ac:dyDescent="0.2">
      <c r="B60" s="338"/>
    </row>
    <row r="61" spans="2:9" x14ac:dyDescent="0.2">
      <c r="B61" s="328"/>
      <c r="C61" s="328"/>
    </row>
    <row r="62" spans="2:9" x14ac:dyDescent="0.2">
      <c r="B62" s="328"/>
      <c r="C62" s="328"/>
    </row>
    <row r="63" spans="2:9" x14ac:dyDescent="0.2">
      <c r="B63" s="328"/>
      <c r="C63" s="328"/>
    </row>
    <row r="64" spans="2:9" x14ac:dyDescent="0.2">
      <c r="B64" s="339"/>
    </row>
    <row r="65" spans="2:3" x14ac:dyDescent="0.2">
      <c r="B65" s="328"/>
      <c r="C65" s="328"/>
    </row>
    <row r="66" spans="2:3" x14ac:dyDescent="0.2">
      <c r="B66" s="328"/>
      <c r="C66" s="328"/>
    </row>
    <row r="67" spans="2:3" x14ac:dyDescent="0.2">
      <c r="B67" s="328"/>
      <c r="C67" s="328"/>
    </row>
    <row r="68" spans="2:3" x14ac:dyDescent="0.2">
      <c r="B68" s="328"/>
      <c r="C68" s="328"/>
    </row>
    <row r="69" spans="2:3" x14ac:dyDescent="0.2">
      <c r="B69" s="328"/>
      <c r="C69" s="329"/>
    </row>
    <row r="70" spans="2:3" x14ac:dyDescent="0.2">
      <c r="B70" s="340"/>
    </row>
  </sheetData>
  <pageMargins left="0.74791666666666701" right="0.74791666666666701" top="0.98402777777777795" bottom="0.98402777777777795" header="0.51180555555555496" footer="0.51180555555555496"/>
  <pageSetup paperSize="9" scale="68" firstPageNumber="0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K10"/>
  <sheetViews>
    <sheetView zoomScaleNormal="100" workbookViewId="0">
      <selection activeCell="E5" sqref="E5:I5"/>
    </sheetView>
  </sheetViews>
  <sheetFormatPr defaultRowHeight="14.25" x14ac:dyDescent="0.2"/>
  <cols>
    <col min="1" max="1" width="4" style="4" customWidth="1"/>
    <col min="2" max="2" width="43" style="4" customWidth="1"/>
    <col min="3" max="3" width="10.75" style="4" customWidth="1"/>
    <col min="4" max="4" width="7.25" style="4" customWidth="1"/>
    <col min="5" max="5" width="12.125" style="4" customWidth="1"/>
    <col min="6" max="6" width="10.75" style="4" customWidth="1"/>
    <col min="7" max="7" width="6.125" style="4" customWidth="1"/>
    <col min="8" max="8" width="12.125" style="4" customWidth="1"/>
    <col min="9" max="9" width="10.125" style="4" customWidth="1"/>
    <col min="10" max="1025" width="10.75" style="4" customWidth="1"/>
  </cols>
  <sheetData>
    <row r="1" spans="1:1025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/>
      <c r="AMJ1"/>
      <c r="AMK1"/>
    </row>
    <row r="2" spans="1:1025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5" s="81" customFormat="1" ht="12.75" x14ac:dyDescent="0.2">
      <c r="A3" s="81" t="s">
        <v>168</v>
      </c>
    </row>
    <row r="4" spans="1:1025" ht="38.25" x14ac:dyDescent="0.2">
      <c r="A4" s="134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5" t="s">
        <v>11</v>
      </c>
    </row>
    <row r="5" spans="1:1025" ht="25.5" x14ac:dyDescent="0.2">
      <c r="A5" s="341">
        <v>1</v>
      </c>
      <c r="B5" s="342" t="s">
        <v>169</v>
      </c>
      <c r="C5" s="343" t="s">
        <v>13</v>
      </c>
      <c r="D5" s="344">
        <v>20</v>
      </c>
      <c r="E5" s="344"/>
      <c r="F5" s="345"/>
      <c r="G5" s="346"/>
      <c r="H5" s="347"/>
      <c r="I5" s="347"/>
      <c r="J5" s="348"/>
    </row>
    <row r="6" spans="1:1025" x14ac:dyDescent="0.2">
      <c r="A6" s="349"/>
      <c r="B6" s="350" t="s">
        <v>17</v>
      </c>
      <c r="C6" s="351"/>
      <c r="D6" s="352"/>
      <c r="E6" s="352"/>
      <c r="F6" s="757">
        <f>SUM(F5)</f>
        <v>0</v>
      </c>
      <c r="G6" s="353"/>
      <c r="H6" s="354"/>
      <c r="I6" s="355">
        <f>SUM(I5)</f>
        <v>0</v>
      </c>
      <c r="J6" s="354"/>
    </row>
    <row r="7" spans="1:1025" x14ac:dyDescent="0.2">
      <c r="A7" s="356"/>
      <c r="B7" s="357"/>
      <c r="C7" s="358"/>
      <c r="D7" s="359"/>
      <c r="E7" s="359"/>
      <c r="F7" s="360"/>
      <c r="G7" s="361"/>
      <c r="H7" s="362"/>
      <c r="I7" s="362"/>
      <c r="J7" s="327"/>
    </row>
    <row r="9" spans="1:1025" x14ac:dyDescent="0.2">
      <c r="A9" s="5"/>
      <c r="B9" s="5" t="s">
        <v>18</v>
      </c>
      <c r="C9" s="5"/>
      <c r="D9" s="5"/>
      <c r="E9" s="5"/>
      <c r="F9" s="5"/>
      <c r="G9" s="5"/>
      <c r="H9" s="5" t="s">
        <v>19</v>
      </c>
      <c r="I9" s="5"/>
      <c r="J9" s="5"/>
    </row>
    <row r="10" spans="1:1025" x14ac:dyDescent="0.2">
      <c r="A10" s="5"/>
      <c r="B10" s="5" t="s">
        <v>20</v>
      </c>
      <c r="C10" s="5"/>
      <c r="D10" s="5"/>
      <c r="E10" s="5"/>
      <c r="F10" s="5"/>
      <c r="G10" s="5"/>
      <c r="H10" s="5" t="s">
        <v>21</v>
      </c>
      <c r="I10" s="5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I11"/>
  <sheetViews>
    <sheetView zoomScaleNormal="100" workbookViewId="0">
      <selection activeCell="E5" sqref="E5:I5"/>
    </sheetView>
  </sheetViews>
  <sheetFormatPr defaultRowHeight="14.25" x14ac:dyDescent="0.2"/>
  <cols>
    <col min="1" max="1" width="4.125" style="4" customWidth="1"/>
    <col min="2" max="2" width="53.25" style="4" customWidth="1"/>
    <col min="3" max="7" width="10.75" style="4" customWidth="1"/>
    <col min="8" max="8" width="13.375" style="4" customWidth="1"/>
    <col min="9" max="1023" width="10.75" style="4" customWidth="1"/>
    <col min="1024" max="1025" width="10.75" customWidth="1"/>
  </cols>
  <sheetData>
    <row r="1" spans="1:1023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/>
    </row>
    <row r="2" spans="1:1023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3" s="55" customFormat="1" ht="12.75" x14ac:dyDescent="0.2">
      <c r="A3" s="336" t="s">
        <v>170</v>
      </c>
      <c r="B3" s="363"/>
      <c r="C3" s="362"/>
      <c r="D3" s="362"/>
      <c r="E3" s="327"/>
      <c r="F3" s="327"/>
      <c r="G3" s="327"/>
      <c r="H3" s="327"/>
      <c r="I3" s="364"/>
      <c r="J3" s="327"/>
    </row>
    <row r="4" spans="1:1023" ht="42" customHeight="1" x14ac:dyDescent="0.2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15" t="s">
        <v>11</v>
      </c>
    </row>
    <row r="5" spans="1:1023" ht="33" customHeight="1" x14ac:dyDescent="0.2">
      <c r="A5" s="367">
        <v>1</v>
      </c>
      <c r="B5" s="368" t="s">
        <v>171</v>
      </c>
      <c r="C5" s="101" t="s">
        <v>39</v>
      </c>
      <c r="D5" s="369">
        <v>12</v>
      </c>
      <c r="E5" s="370"/>
      <c r="F5" s="370"/>
      <c r="G5" s="371"/>
      <c r="H5" s="370"/>
      <c r="I5" s="370"/>
      <c r="J5" s="372"/>
    </row>
    <row r="6" spans="1:1023" x14ac:dyDescent="0.2">
      <c r="A6" s="373"/>
      <c r="B6" s="374" t="s">
        <v>17</v>
      </c>
      <c r="C6" s="109"/>
      <c r="D6" s="109"/>
      <c r="E6" s="375"/>
      <c r="F6" s="769">
        <f>SUM(F5:F5)</f>
        <v>0</v>
      </c>
      <c r="G6" s="770"/>
      <c r="H6" s="770"/>
      <c r="I6" s="769">
        <f>SUM(I5:I5)</f>
        <v>0</v>
      </c>
      <c r="J6" s="376"/>
    </row>
    <row r="7" spans="1:1023" s="377" customFormat="1" ht="15" x14ac:dyDescent="0.25">
      <c r="I7" s="378"/>
      <c r="IT7" s="16"/>
      <c r="IU7" s="16"/>
    </row>
    <row r="8" spans="1:1023" ht="12.75" customHeight="1" x14ac:dyDescent="0.25">
      <c r="A8" s="377"/>
      <c r="B8" s="847" t="s">
        <v>172</v>
      </c>
      <c r="C8" s="847"/>
      <c r="D8" s="847"/>
      <c r="E8" s="847"/>
      <c r="F8" s="847"/>
      <c r="G8" s="847"/>
      <c r="H8" s="847"/>
      <c r="I8" s="847"/>
      <c r="J8" s="847"/>
      <c r="IT8" s="16"/>
      <c r="IU8" s="16"/>
    </row>
    <row r="10" spans="1:1023" s="4" customFormat="1" x14ac:dyDescent="0.2">
      <c r="A10" s="5"/>
      <c r="B10" s="5" t="s">
        <v>18</v>
      </c>
      <c r="C10" s="5"/>
      <c r="D10" s="5"/>
      <c r="E10" s="5"/>
      <c r="F10" s="5"/>
      <c r="G10" s="5"/>
      <c r="H10" s="5" t="s">
        <v>19</v>
      </c>
      <c r="I10" s="5"/>
      <c r="J10" s="5"/>
    </row>
    <row r="11" spans="1:1023" s="4" customFormat="1" x14ac:dyDescent="0.2">
      <c r="A11" s="5"/>
      <c r="B11" s="5" t="s">
        <v>20</v>
      </c>
      <c r="C11" s="5"/>
      <c r="D11" s="5"/>
      <c r="E11" s="5"/>
      <c r="F11" s="5"/>
      <c r="G11" s="5"/>
      <c r="H11" s="5" t="s">
        <v>21</v>
      </c>
      <c r="I11" s="5"/>
    </row>
  </sheetData>
  <mergeCells count="1">
    <mergeCell ref="B8:J8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K15"/>
  <sheetViews>
    <sheetView zoomScaleNormal="100" workbookViewId="0">
      <selection activeCell="E5" sqref="E5:I11"/>
    </sheetView>
  </sheetViews>
  <sheetFormatPr defaultRowHeight="14.25" x14ac:dyDescent="0.2"/>
  <cols>
    <col min="1" max="1" width="4.625" style="4" customWidth="1"/>
    <col min="2" max="2" width="45.875" style="4" customWidth="1"/>
    <col min="3" max="3" width="10.125" style="4" customWidth="1"/>
    <col min="4" max="4" width="8.875" style="4" customWidth="1"/>
    <col min="5" max="5" width="12.25" style="4" customWidth="1"/>
    <col min="6" max="7" width="8.875" style="4" customWidth="1"/>
    <col min="8" max="8" width="12.75" style="4" customWidth="1"/>
    <col min="9" max="9" width="8.875" style="4" customWidth="1"/>
    <col min="10" max="10" width="10.25" style="4" customWidth="1"/>
    <col min="11" max="1025" width="8.875" style="4" customWidth="1"/>
  </cols>
  <sheetData>
    <row r="1" spans="1:1025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/>
      <c r="AMJ1"/>
      <c r="AMK1"/>
    </row>
    <row r="2" spans="1:1025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5" x14ac:dyDescent="0.2">
      <c r="A3" s="133" t="s">
        <v>173</v>
      </c>
      <c r="B3" s="55"/>
      <c r="C3" s="55"/>
      <c r="D3" s="55"/>
      <c r="E3" s="55"/>
      <c r="F3" s="55"/>
      <c r="G3" s="55"/>
      <c r="H3" s="55"/>
      <c r="I3" s="55"/>
      <c r="J3" s="55"/>
    </row>
    <row r="4" spans="1:1025" ht="38.25" x14ac:dyDescent="0.2">
      <c r="A4" s="134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5" t="s">
        <v>11</v>
      </c>
    </row>
    <row r="5" spans="1:1025" ht="25.5" x14ac:dyDescent="0.2">
      <c r="A5" s="379">
        <v>1</v>
      </c>
      <c r="B5" s="380" t="s">
        <v>174</v>
      </c>
      <c r="C5" s="381" t="s">
        <v>13</v>
      </c>
      <c r="D5" s="382">
        <v>10</v>
      </c>
      <c r="E5" s="383"/>
      <c r="F5" s="384"/>
      <c r="G5" s="385"/>
      <c r="H5" s="386"/>
      <c r="I5" s="384"/>
      <c r="J5" s="387"/>
    </row>
    <row r="6" spans="1:1025" ht="34.5" customHeight="1" x14ac:dyDescent="0.2">
      <c r="A6" s="388">
        <v>2</v>
      </c>
      <c r="B6" s="389" t="s">
        <v>175</v>
      </c>
      <c r="C6" s="67" t="s">
        <v>13</v>
      </c>
      <c r="D6" s="67">
        <v>10</v>
      </c>
      <c r="E6" s="390"/>
      <c r="F6" s="391"/>
      <c r="G6" s="392"/>
      <c r="H6" s="393"/>
      <c r="I6" s="391"/>
      <c r="J6" s="394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181"/>
      <c r="AQ6" s="181"/>
      <c r="AR6" s="181"/>
      <c r="AS6" s="181"/>
      <c r="AT6" s="181"/>
      <c r="AU6" s="181"/>
      <c r="AV6" s="181"/>
      <c r="AW6" s="181"/>
      <c r="AX6" s="181"/>
      <c r="AY6" s="181"/>
      <c r="AZ6" s="181"/>
      <c r="BA6" s="181"/>
      <c r="BB6" s="181"/>
      <c r="BC6" s="181"/>
      <c r="BD6" s="181"/>
      <c r="BE6" s="181"/>
      <c r="BF6" s="181"/>
      <c r="BG6" s="181"/>
      <c r="BH6" s="181"/>
      <c r="BI6" s="181"/>
      <c r="BJ6" s="181"/>
      <c r="BK6" s="181"/>
      <c r="BL6" s="181"/>
      <c r="BM6" s="181"/>
      <c r="BN6" s="181"/>
      <c r="BO6" s="181"/>
      <c r="BP6" s="181"/>
      <c r="BQ6" s="181"/>
      <c r="BR6" s="181"/>
      <c r="BS6" s="181"/>
      <c r="BT6" s="181"/>
      <c r="BU6" s="181"/>
      <c r="BV6" s="181"/>
      <c r="BW6" s="181"/>
      <c r="BX6" s="181"/>
      <c r="BY6" s="181"/>
      <c r="BZ6" s="181"/>
      <c r="CA6" s="181"/>
      <c r="CB6" s="181"/>
      <c r="CC6" s="181"/>
      <c r="CD6" s="181"/>
      <c r="CE6" s="181"/>
      <c r="CF6" s="181"/>
      <c r="CG6" s="181"/>
      <c r="CH6" s="181"/>
      <c r="CI6" s="181"/>
      <c r="CJ6" s="181"/>
      <c r="CK6" s="181"/>
      <c r="CL6" s="181"/>
      <c r="CM6" s="181"/>
      <c r="CN6" s="181"/>
      <c r="CO6" s="181"/>
      <c r="CP6" s="181"/>
      <c r="CQ6" s="181"/>
      <c r="CR6" s="181"/>
      <c r="CS6" s="181"/>
      <c r="CT6" s="181"/>
      <c r="CU6" s="181"/>
      <c r="CV6" s="181"/>
      <c r="CW6" s="181"/>
      <c r="CX6" s="181"/>
      <c r="CY6" s="181"/>
      <c r="CZ6" s="181"/>
      <c r="DA6" s="181"/>
      <c r="DB6" s="181"/>
      <c r="DC6" s="181"/>
      <c r="DD6" s="181"/>
      <c r="DE6" s="181"/>
      <c r="DF6" s="181"/>
      <c r="DG6" s="181"/>
      <c r="DH6" s="181"/>
      <c r="DI6" s="181"/>
      <c r="DJ6" s="181"/>
      <c r="DK6" s="181"/>
      <c r="DL6" s="181"/>
      <c r="DM6" s="181"/>
      <c r="DN6" s="181"/>
      <c r="DO6" s="181"/>
      <c r="DP6" s="181"/>
      <c r="DQ6" s="181"/>
      <c r="DR6" s="181"/>
      <c r="DS6" s="181"/>
      <c r="DT6" s="181"/>
      <c r="DU6" s="181"/>
      <c r="DV6" s="181"/>
      <c r="DW6" s="181"/>
      <c r="DX6" s="181"/>
      <c r="DY6" s="181"/>
      <c r="DZ6" s="181"/>
      <c r="EA6" s="181"/>
      <c r="EB6" s="181"/>
      <c r="EC6" s="181"/>
      <c r="ED6" s="181"/>
      <c r="EE6" s="181"/>
      <c r="EF6" s="181"/>
      <c r="EG6" s="181"/>
      <c r="EH6" s="181"/>
      <c r="EI6" s="181"/>
      <c r="EJ6" s="181"/>
      <c r="EK6" s="181"/>
      <c r="EL6" s="181"/>
      <c r="EM6" s="181"/>
      <c r="EN6" s="181"/>
      <c r="EO6" s="181"/>
      <c r="EP6" s="181"/>
      <c r="EQ6" s="181"/>
      <c r="ER6" s="181"/>
      <c r="ES6" s="181"/>
      <c r="ET6" s="181"/>
      <c r="EU6" s="181"/>
      <c r="EV6" s="181"/>
      <c r="EW6" s="181"/>
      <c r="EX6" s="181"/>
      <c r="EY6" s="181"/>
      <c r="EZ6" s="181"/>
      <c r="FA6" s="181"/>
      <c r="FB6" s="181"/>
      <c r="FC6" s="181"/>
      <c r="FD6" s="181"/>
      <c r="FE6" s="181"/>
      <c r="FF6" s="181"/>
      <c r="FG6" s="181"/>
      <c r="FH6" s="181"/>
      <c r="FI6" s="181"/>
      <c r="FJ6" s="181"/>
      <c r="FK6" s="181"/>
      <c r="FL6" s="181"/>
      <c r="FM6" s="181"/>
      <c r="FN6" s="181"/>
      <c r="FO6" s="181"/>
      <c r="FP6" s="181"/>
      <c r="FQ6" s="181"/>
      <c r="FR6" s="181"/>
      <c r="FS6" s="181"/>
      <c r="FT6" s="181"/>
      <c r="FU6" s="181"/>
      <c r="FV6" s="181"/>
      <c r="FW6" s="181"/>
      <c r="FX6" s="181"/>
      <c r="FY6" s="181"/>
      <c r="FZ6" s="181"/>
      <c r="GA6" s="181"/>
      <c r="GB6" s="181"/>
      <c r="GC6" s="181"/>
      <c r="GD6" s="181"/>
      <c r="GE6" s="181"/>
      <c r="GF6" s="181"/>
      <c r="GG6" s="181"/>
      <c r="GH6" s="181"/>
      <c r="GI6" s="181"/>
      <c r="GJ6" s="181"/>
      <c r="GK6" s="181"/>
      <c r="GL6" s="181"/>
      <c r="GM6" s="181"/>
      <c r="GN6" s="181"/>
      <c r="GO6" s="181"/>
      <c r="GP6" s="181"/>
      <c r="GQ6" s="181"/>
      <c r="GR6" s="181"/>
      <c r="GS6" s="181"/>
      <c r="GT6" s="181"/>
      <c r="GU6" s="181"/>
      <c r="GV6" s="181"/>
      <c r="GW6" s="181"/>
      <c r="GX6" s="181"/>
      <c r="GY6" s="181"/>
      <c r="GZ6" s="181"/>
      <c r="HA6" s="181"/>
      <c r="HB6" s="181"/>
      <c r="HC6" s="181"/>
      <c r="HD6" s="181"/>
      <c r="HE6" s="181"/>
      <c r="HF6" s="181"/>
      <c r="HG6" s="181"/>
      <c r="HH6" s="181"/>
      <c r="HI6" s="181"/>
      <c r="HJ6" s="181"/>
      <c r="HK6" s="181"/>
      <c r="HL6" s="181"/>
      <c r="HM6" s="181"/>
      <c r="HN6" s="181"/>
      <c r="HO6" s="181"/>
      <c r="HP6" s="181"/>
      <c r="HQ6" s="181"/>
      <c r="HR6" s="181"/>
      <c r="HS6" s="181"/>
      <c r="HT6" s="181"/>
      <c r="HU6" s="181"/>
      <c r="HV6" s="181"/>
      <c r="HW6" s="181"/>
      <c r="HX6" s="181"/>
      <c r="HY6" s="181"/>
      <c r="HZ6" s="181"/>
      <c r="IA6" s="181"/>
      <c r="IB6" s="181"/>
      <c r="IC6" s="181"/>
      <c r="ID6" s="181"/>
      <c r="IE6" s="181"/>
      <c r="IF6" s="181"/>
      <c r="IG6" s="181"/>
      <c r="IH6" s="181"/>
      <c r="II6" s="181"/>
      <c r="IJ6" s="181"/>
      <c r="IK6" s="181"/>
      <c r="IL6" s="181"/>
      <c r="IM6" s="181"/>
      <c r="IN6" s="181"/>
      <c r="IO6" s="181"/>
      <c r="IP6" s="181"/>
      <c r="IQ6" s="181"/>
      <c r="IR6" s="181"/>
      <c r="IS6" s="181"/>
      <c r="IT6" s="181"/>
      <c r="IU6" s="181"/>
      <c r="IV6" s="181"/>
      <c r="IW6" s="181"/>
    </row>
    <row r="7" spans="1:1025" ht="35.25" customHeight="1" x14ac:dyDescent="0.2">
      <c r="A7" s="388">
        <v>3</v>
      </c>
      <c r="B7" s="389" t="s">
        <v>176</v>
      </c>
      <c r="C7" s="67" t="s">
        <v>13</v>
      </c>
      <c r="D7" s="67">
        <v>10</v>
      </c>
      <c r="E7" s="390"/>
      <c r="F7" s="391"/>
      <c r="G7" s="392"/>
      <c r="H7" s="393"/>
      <c r="I7" s="391"/>
      <c r="J7" s="394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  <c r="Y7" s="181"/>
      <c r="Z7" s="181"/>
      <c r="AA7" s="181"/>
      <c r="AB7" s="181"/>
      <c r="AC7" s="181"/>
      <c r="AD7" s="181"/>
      <c r="AE7" s="181"/>
      <c r="AF7" s="181"/>
      <c r="AG7" s="181"/>
      <c r="AH7" s="181"/>
      <c r="AI7" s="181"/>
      <c r="AJ7" s="181"/>
      <c r="AK7" s="181"/>
      <c r="AL7" s="181"/>
      <c r="AM7" s="181"/>
      <c r="AN7" s="181"/>
      <c r="AO7" s="181"/>
      <c r="AP7" s="181"/>
      <c r="AQ7" s="181"/>
      <c r="AR7" s="181"/>
      <c r="AS7" s="181"/>
      <c r="AT7" s="181"/>
      <c r="AU7" s="181"/>
      <c r="AV7" s="181"/>
      <c r="AW7" s="181"/>
      <c r="AX7" s="181"/>
      <c r="AY7" s="181"/>
      <c r="AZ7" s="181"/>
      <c r="BA7" s="181"/>
      <c r="BB7" s="181"/>
      <c r="BC7" s="181"/>
      <c r="BD7" s="181"/>
      <c r="BE7" s="181"/>
      <c r="BF7" s="181"/>
      <c r="BG7" s="181"/>
      <c r="BH7" s="181"/>
      <c r="BI7" s="181"/>
      <c r="BJ7" s="181"/>
      <c r="BK7" s="181"/>
      <c r="BL7" s="181"/>
      <c r="BM7" s="181"/>
      <c r="BN7" s="181"/>
      <c r="BO7" s="181"/>
      <c r="BP7" s="181"/>
      <c r="BQ7" s="181"/>
      <c r="BR7" s="181"/>
      <c r="BS7" s="181"/>
      <c r="BT7" s="181"/>
      <c r="BU7" s="181"/>
      <c r="BV7" s="181"/>
      <c r="BW7" s="181"/>
      <c r="BX7" s="181"/>
      <c r="BY7" s="181"/>
      <c r="BZ7" s="181"/>
      <c r="CA7" s="181"/>
      <c r="CB7" s="181"/>
      <c r="CC7" s="181"/>
      <c r="CD7" s="181"/>
      <c r="CE7" s="181"/>
      <c r="CF7" s="181"/>
      <c r="CG7" s="181"/>
      <c r="CH7" s="181"/>
      <c r="CI7" s="181"/>
      <c r="CJ7" s="181"/>
      <c r="CK7" s="181"/>
      <c r="CL7" s="181"/>
      <c r="CM7" s="181"/>
      <c r="CN7" s="181"/>
      <c r="CO7" s="181"/>
      <c r="CP7" s="181"/>
      <c r="CQ7" s="181"/>
      <c r="CR7" s="181"/>
      <c r="CS7" s="181"/>
      <c r="CT7" s="181"/>
      <c r="CU7" s="181"/>
      <c r="CV7" s="181"/>
      <c r="CW7" s="181"/>
      <c r="CX7" s="181"/>
      <c r="CY7" s="181"/>
      <c r="CZ7" s="181"/>
      <c r="DA7" s="181"/>
      <c r="DB7" s="181"/>
      <c r="DC7" s="181"/>
      <c r="DD7" s="181"/>
      <c r="DE7" s="181"/>
      <c r="DF7" s="181"/>
      <c r="DG7" s="181"/>
      <c r="DH7" s="181"/>
      <c r="DI7" s="181"/>
      <c r="DJ7" s="181"/>
      <c r="DK7" s="181"/>
      <c r="DL7" s="181"/>
      <c r="DM7" s="181"/>
      <c r="DN7" s="181"/>
      <c r="DO7" s="181"/>
      <c r="DP7" s="181"/>
      <c r="DQ7" s="181"/>
      <c r="DR7" s="181"/>
      <c r="DS7" s="181"/>
      <c r="DT7" s="181"/>
      <c r="DU7" s="181"/>
      <c r="DV7" s="181"/>
      <c r="DW7" s="181"/>
      <c r="DX7" s="181"/>
      <c r="DY7" s="181"/>
      <c r="DZ7" s="181"/>
      <c r="EA7" s="181"/>
      <c r="EB7" s="181"/>
      <c r="EC7" s="181"/>
      <c r="ED7" s="181"/>
      <c r="EE7" s="181"/>
      <c r="EF7" s="181"/>
      <c r="EG7" s="181"/>
      <c r="EH7" s="181"/>
      <c r="EI7" s="181"/>
      <c r="EJ7" s="181"/>
      <c r="EK7" s="181"/>
      <c r="EL7" s="181"/>
      <c r="EM7" s="181"/>
      <c r="EN7" s="181"/>
      <c r="EO7" s="181"/>
      <c r="EP7" s="181"/>
      <c r="EQ7" s="181"/>
      <c r="ER7" s="181"/>
      <c r="ES7" s="181"/>
      <c r="ET7" s="181"/>
      <c r="EU7" s="181"/>
      <c r="EV7" s="181"/>
      <c r="EW7" s="181"/>
      <c r="EX7" s="181"/>
      <c r="EY7" s="181"/>
      <c r="EZ7" s="181"/>
      <c r="FA7" s="181"/>
      <c r="FB7" s="181"/>
      <c r="FC7" s="181"/>
      <c r="FD7" s="181"/>
      <c r="FE7" s="181"/>
      <c r="FF7" s="181"/>
      <c r="FG7" s="181"/>
      <c r="FH7" s="181"/>
      <c r="FI7" s="181"/>
      <c r="FJ7" s="181"/>
      <c r="FK7" s="181"/>
      <c r="FL7" s="181"/>
      <c r="FM7" s="181"/>
      <c r="FN7" s="181"/>
      <c r="FO7" s="181"/>
      <c r="FP7" s="181"/>
      <c r="FQ7" s="181"/>
      <c r="FR7" s="181"/>
      <c r="FS7" s="181"/>
      <c r="FT7" s="181"/>
      <c r="FU7" s="181"/>
      <c r="FV7" s="181"/>
      <c r="FW7" s="181"/>
      <c r="FX7" s="181"/>
      <c r="FY7" s="181"/>
      <c r="FZ7" s="181"/>
      <c r="GA7" s="181"/>
      <c r="GB7" s="181"/>
      <c r="GC7" s="181"/>
      <c r="GD7" s="181"/>
      <c r="GE7" s="181"/>
      <c r="GF7" s="181"/>
      <c r="GG7" s="181"/>
      <c r="GH7" s="181"/>
      <c r="GI7" s="181"/>
      <c r="GJ7" s="181"/>
      <c r="GK7" s="181"/>
      <c r="GL7" s="181"/>
      <c r="GM7" s="181"/>
      <c r="GN7" s="181"/>
      <c r="GO7" s="181"/>
      <c r="GP7" s="181"/>
      <c r="GQ7" s="181"/>
      <c r="GR7" s="181"/>
      <c r="GS7" s="181"/>
      <c r="GT7" s="181"/>
      <c r="GU7" s="181"/>
      <c r="GV7" s="181"/>
      <c r="GW7" s="181"/>
      <c r="GX7" s="181"/>
      <c r="GY7" s="181"/>
      <c r="GZ7" s="181"/>
      <c r="HA7" s="181"/>
      <c r="HB7" s="181"/>
      <c r="HC7" s="181"/>
      <c r="HD7" s="181"/>
      <c r="HE7" s="181"/>
      <c r="HF7" s="181"/>
      <c r="HG7" s="181"/>
      <c r="HH7" s="181"/>
      <c r="HI7" s="181"/>
      <c r="HJ7" s="181"/>
      <c r="HK7" s="181"/>
      <c r="HL7" s="181"/>
      <c r="HM7" s="181"/>
      <c r="HN7" s="181"/>
      <c r="HO7" s="181"/>
      <c r="HP7" s="181"/>
      <c r="HQ7" s="181"/>
      <c r="HR7" s="181"/>
      <c r="HS7" s="181"/>
      <c r="HT7" s="181"/>
      <c r="HU7" s="181"/>
      <c r="HV7" s="181"/>
      <c r="HW7" s="181"/>
      <c r="HX7" s="181"/>
      <c r="HY7" s="181"/>
      <c r="HZ7" s="181"/>
      <c r="IA7" s="181"/>
      <c r="IB7" s="181"/>
      <c r="IC7" s="181"/>
      <c r="ID7" s="181"/>
      <c r="IE7" s="181"/>
      <c r="IF7" s="181"/>
      <c r="IG7" s="181"/>
      <c r="IH7" s="181"/>
      <c r="II7" s="181"/>
      <c r="IJ7" s="181"/>
      <c r="IK7" s="181"/>
      <c r="IL7" s="181"/>
      <c r="IM7" s="181"/>
      <c r="IN7" s="181"/>
      <c r="IO7" s="181"/>
      <c r="IP7" s="181"/>
      <c r="IQ7" s="181"/>
      <c r="IR7" s="181"/>
      <c r="IS7" s="181"/>
      <c r="IT7" s="181"/>
      <c r="IU7" s="181"/>
      <c r="IV7" s="181"/>
      <c r="IW7" s="181"/>
    </row>
    <row r="8" spans="1:1025" ht="59.25" customHeight="1" x14ac:dyDescent="0.2">
      <c r="A8" s="388">
        <v>4</v>
      </c>
      <c r="B8" s="395" t="s">
        <v>177</v>
      </c>
      <c r="C8" s="67" t="s">
        <v>13</v>
      </c>
      <c r="D8" s="67">
        <v>30</v>
      </c>
      <c r="E8" s="390"/>
      <c r="F8" s="391"/>
      <c r="G8" s="392"/>
      <c r="H8" s="393"/>
      <c r="I8" s="391"/>
      <c r="J8" s="394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  <c r="AI8" s="181"/>
      <c r="AJ8" s="181"/>
      <c r="AK8" s="181"/>
      <c r="AL8" s="181"/>
      <c r="AM8" s="181"/>
      <c r="AN8" s="181"/>
      <c r="AO8" s="181"/>
      <c r="AP8" s="181"/>
      <c r="AQ8" s="181"/>
      <c r="AR8" s="181"/>
      <c r="AS8" s="181"/>
      <c r="AT8" s="181"/>
      <c r="AU8" s="181"/>
      <c r="AV8" s="181"/>
      <c r="AW8" s="181"/>
      <c r="AX8" s="181"/>
      <c r="AY8" s="181"/>
      <c r="AZ8" s="181"/>
      <c r="BA8" s="181"/>
      <c r="BB8" s="181"/>
      <c r="BC8" s="181"/>
      <c r="BD8" s="181"/>
      <c r="BE8" s="181"/>
      <c r="BF8" s="181"/>
      <c r="BG8" s="181"/>
      <c r="BH8" s="181"/>
      <c r="BI8" s="181"/>
      <c r="BJ8" s="181"/>
      <c r="BK8" s="181"/>
      <c r="BL8" s="181"/>
      <c r="BM8" s="181"/>
      <c r="BN8" s="181"/>
      <c r="BO8" s="181"/>
      <c r="BP8" s="181"/>
      <c r="BQ8" s="181"/>
      <c r="BR8" s="181"/>
      <c r="BS8" s="181"/>
      <c r="BT8" s="181"/>
      <c r="BU8" s="181"/>
      <c r="BV8" s="181"/>
      <c r="BW8" s="181"/>
      <c r="BX8" s="181"/>
      <c r="BY8" s="181"/>
      <c r="BZ8" s="181"/>
      <c r="CA8" s="181"/>
      <c r="CB8" s="181"/>
      <c r="CC8" s="181"/>
      <c r="CD8" s="181"/>
      <c r="CE8" s="181"/>
      <c r="CF8" s="181"/>
      <c r="CG8" s="181"/>
      <c r="CH8" s="181"/>
      <c r="CI8" s="181"/>
      <c r="CJ8" s="181"/>
      <c r="CK8" s="181"/>
      <c r="CL8" s="181"/>
      <c r="CM8" s="181"/>
      <c r="CN8" s="181"/>
      <c r="CO8" s="181"/>
      <c r="CP8" s="181"/>
      <c r="CQ8" s="181"/>
      <c r="CR8" s="181"/>
      <c r="CS8" s="181"/>
      <c r="CT8" s="181"/>
      <c r="CU8" s="181"/>
      <c r="CV8" s="181"/>
      <c r="CW8" s="181"/>
      <c r="CX8" s="181"/>
      <c r="CY8" s="181"/>
      <c r="CZ8" s="181"/>
      <c r="DA8" s="181"/>
      <c r="DB8" s="181"/>
      <c r="DC8" s="181"/>
      <c r="DD8" s="181"/>
      <c r="DE8" s="181"/>
      <c r="DF8" s="181"/>
      <c r="DG8" s="181"/>
      <c r="DH8" s="181"/>
      <c r="DI8" s="181"/>
      <c r="DJ8" s="181"/>
      <c r="DK8" s="181"/>
      <c r="DL8" s="181"/>
      <c r="DM8" s="181"/>
      <c r="DN8" s="181"/>
      <c r="DO8" s="181"/>
      <c r="DP8" s="181"/>
      <c r="DQ8" s="181"/>
      <c r="DR8" s="181"/>
      <c r="DS8" s="181"/>
      <c r="DT8" s="181"/>
      <c r="DU8" s="181"/>
      <c r="DV8" s="181"/>
      <c r="DW8" s="181"/>
      <c r="DX8" s="181"/>
      <c r="DY8" s="181"/>
      <c r="DZ8" s="181"/>
      <c r="EA8" s="181"/>
      <c r="EB8" s="181"/>
      <c r="EC8" s="181"/>
      <c r="ED8" s="181"/>
      <c r="EE8" s="181"/>
      <c r="EF8" s="181"/>
      <c r="EG8" s="181"/>
      <c r="EH8" s="181"/>
      <c r="EI8" s="181"/>
      <c r="EJ8" s="181"/>
      <c r="EK8" s="181"/>
      <c r="EL8" s="181"/>
      <c r="EM8" s="181"/>
      <c r="EN8" s="181"/>
      <c r="EO8" s="181"/>
      <c r="EP8" s="181"/>
      <c r="EQ8" s="181"/>
      <c r="ER8" s="181"/>
      <c r="ES8" s="181"/>
      <c r="ET8" s="181"/>
      <c r="EU8" s="181"/>
      <c r="EV8" s="181"/>
      <c r="EW8" s="181"/>
      <c r="EX8" s="181"/>
      <c r="EY8" s="181"/>
      <c r="EZ8" s="181"/>
      <c r="FA8" s="181"/>
      <c r="FB8" s="181"/>
      <c r="FC8" s="181"/>
      <c r="FD8" s="181"/>
      <c r="FE8" s="181"/>
      <c r="FF8" s="181"/>
      <c r="FG8" s="181"/>
      <c r="FH8" s="181"/>
      <c r="FI8" s="181"/>
      <c r="FJ8" s="181"/>
      <c r="FK8" s="181"/>
      <c r="FL8" s="181"/>
      <c r="FM8" s="181"/>
      <c r="FN8" s="181"/>
      <c r="FO8" s="181"/>
      <c r="FP8" s="181"/>
      <c r="FQ8" s="181"/>
      <c r="FR8" s="181"/>
      <c r="FS8" s="181"/>
      <c r="FT8" s="181"/>
      <c r="FU8" s="181"/>
      <c r="FV8" s="181"/>
      <c r="FW8" s="181"/>
      <c r="FX8" s="181"/>
      <c r="FY8" s="181"/>
      <c r="FZ8" s="181"/>
      <c r="GA8" s="181"/>
      <c r="GB8" s="181"/>
      <c r="GC8" s="181"/>
      <c r="GD8" s="181"/>
      <c r="GE8" s="181"/>
      <c r="GF8" s="181"/>
      <c r="GG8" s="181"/>
      <c r="GH8" s="181"/>
      <c r="GI8" s="181"/>
      <c r="GJ8" s="181"/>
      <c r="GK8" s="181"/>
      <c r="GL8" s="181"/>
      <c r="GM8" s="181"/>
      <c r="GN8" s="181"/>
      <c r="GO8" s="181"/>
      <c r="GP8" s="181"/>
      <c r="GQ8" s="181"/>
      <c r="GR8" s="181"/>
      <c r="GS8" s="181"/>
      <c r="GT8" s="181"/>
      <c r="GU8" s="181"/>
      <c r="GV8" s="181"/>
      <c r="GW8" s="181"/>
      <c r="GX8" s="181"/>
      <c r="GY8" s="181"/>
      <c r="GZ8" s="181"/>
      <c r="HA8" s="181"/>
      <c r="HB8" s="181"/>
      <c r="HC8" s="181"/>
      <c r="HD8" s="181"/>
      <c r="HE8" s="181"/>
      <c r="HF8" s="181"/>
      <c r="HG8" s="181"/>
      <c r="HH8" s="181"/>
      <c r="HI8" s="181"/>
      <c r="HJ8" s="181"/>
      <c r="HK8" s="181"/>
      <c r="HL8" s="181"/>
      <c r="HM8" s="181"/>
      <c r="HN8" s="181"/>
      <c r="HO8" s="181"/>
      <c r="HP8" s="181"/>
      <c r="HQ8" s="181"/>
      <c r="HR8" s="181"/>
      <c r="HS8" s="181"/>
      <c r="HT8" s="181"/>
      <c r="HU8" s="181"/>
      <c r="HV8" s="181"/>
      <c r="HW8" s="181"/>
      <c r="HX8" s="181"/>
      <c r="HY8" s="181"/>
      <c r="HZ8" s="181"/>
      <c r="IA8" s="181"/>
      <c r="IB8" s="181"/>
      <c r="IC8" s="181"/>
      <c r="ID8" s="181"/>
      <c r="IE8" s="181"/>
      <c r="IF8" s="181"/>
      <c r="IG8" s="181"/>
      <c r="IH8" s="181"/>
      <c r="II8" s="181"/>
      <c r="IJ8" s="181"/>
      <c r="IK8" s="181"/>
      <c r="IL8" s="181"/>
      <c r="IM8" s="181"/>
      <c r="IN8" s="181"/>
      <c r="IO8" s="181"/>
      <c r="IP8" s="181"/>
      <c r="IQ8" s="181"/>
      <c r="IR8" s="181"/>
      <c r="IS8" s="181"/>
      <c r="IT8" s="181"/>
      <c r="IU8" s="181"/>
      <c r="IV8" s="181"/>
      <c r="IW8" s="181"/>
    </row>
    <row r="9" spans="1:1025" ht="202.5" customHeight="1" x14ac:dyDescent="0.2">
      <c r="A9" s="388">
        <v>5</v>
      </c>
      <c r="B9" s="396" t="s">
        <v>178</v>
      </c>
      <c r="C9" s="67" t="s">
        <v>13</v>
      </c>
      <c r="D9" s="67">
        <v>30</v>
      </c>
      <c r="E9" s="390"/>
      <c r="F9" s="391"/>
      <c r="G9" s="392"/>
      <c r="H9" s="393"/>
      <c r="I9" s="391"/>
      <c r="J9" s="394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1"/>
      <c r="AJ9" s="181"/>
      <c r="AK9" s="181"/>
      <c r="AL9" s="181"/>
      <c r="AM9" s="181"/>
      <c r="AN9" s="181"/>
      <c r="AO9" s="181"/>
      <c r="AP9" s="181"/>
      <c r="AQ9" s="181"/>
      <c r="AR9" s="181"/>
      <c r="AS9" s="181"/>
      <c r="AT9" s="181"/>
      <c r="AU9" s="181"/>
      <c r="AV9" s="181"/>
      <c r="AW9" s="181"/>
      <c r="AX9" s="181"/>
      <c r="AY9" s="181"/>
      <c r="AZ9" s="181"/>
      <c r="BA9" s="181"/>
      <c r="BB9" s="181"/>
      <c r="BC9" s="181"/>
      <c r="BD9" s="181"/>
      <c r="BE9" s="181"/>
      <c r="BF9" s="181"/>
      <c r="BG9" s="181"/>
      <c r="BH9" s="181"/>
      <c r="BI9" s="181"/>
      <c r="BJ9" s="181"/>
      <c r="BK9" s="181"/>
      <c r="BL9" s="181"/>
      <c r="BM9" s="181"/>
      <c r="BN9" s="181"/>
      <c r="BO9" s="181"/>
      <c r="BP9" s="181"/>
      <c r="BQ9" s="181"/>
      <c r="BR9" s="181"/>
      <c r="BS9" s="181"/>
      <c r="BT9" s="181"/>
      <c r="BU9" s="181"/>
      <c r="BV9" s="181"/>
      <c r="BW9" s="181"/>
      <c r="BX9" s="181"/>
      <c r="BY9" s="181"/>
      <c r="BZ9" s="181"/>
      <c r="CA9" s="181"/>
      <c r="CB9" s="181"/>
      <c r="CC9" s="181"/>
      <c r="CD9" s="181"/>
      <c r="CE9" s="181"/>
      <c r="CF9" s="181"/>
      <c r="CG9" s="181"/>
      <c r="CH9" s="181"/>
      <c r="CI9" s="181"/>
      <c r="CJ9" s="181"/>
      <c r="CK9" s="181"/>
      <c r="CL9" s="181"/>
      <c r="CM9" s="181"/>
      <c r="CN9" s="181"/>
      <c r="CO9" s="181"/>
      <c r="CP9" s="181"/>
      <c r="CQ9" s="181"/>
      <c r="CR9" s="181"/>
      <c r="CS9" s="181"/>
      <c r="CT9" s="181"/>
      <c r="CU9" s="181"/>
      <c r="CV9" s="181"/>
      <c r="CW9" s="181"/>
      <c r="CX9" s="181"/>
      <c r="CY9" s="181"/>
      <c r="CZ9" s="181"/>
      <c r="DA9" s="181"/>
      <c r="DB9" s="181"/>
      <c r="DC9" s="181"/>
      <c r="DD9" s="181"/>
      <c r="DE9" s="181"/>
      <c r="DF9" s="181"/>
      <c r="DG9" s="181"/>
      <c r="DH9" s="181"/>
      <c r="DI9" s="181"/>
      <c r="DJ9" s="181"/>
      <c r="DK9" s="181"/>
      <c r="DL9" s="181"/>
      <c r="DM9" s="181"/>
      <c r="DN9" s="181"/>
      <c r="DO9" s="181"/>
      <c r="DP9" s="181"/>
      <c r="DQ9" s="181"/>
      <c r="DR9" s="181"/>
      <c r="DS9" s="181"/>
      <c r="DT9" s="181"/>
      <c r="DU9" s="181"/>
      <c r="DV9" s="181"/>
      <c r="DW9" s="181"/>
      <c r="DX9" s="181"/>
      <c r="DY9" s="181"/>
      <c r="DZ9" s="181"/>
      <c r="EA9" s="181"/>
      <c r="EB9" s="181"/>
      <c r="EC9" s="181"/>
      <c r="ED9" s="181"/>
      <c r="EE9" s="181"/>
      <c r="EF9" s="181"/>
      <c r="EG9" s="181"/>
      <c r="EH9" s="181"/>
      <c r="EI9" s="181"/>
      <c r="EJ9" s="181"/>
      <c r="EK9" s="181"/>
      <c r="EL9" s="181"/>
      <c r="EM9" s="181"/>
      <c r="EN9" s="181"/>
      <c r="EO9" s="181"/>
      <c r="EP9" s="181"/>
      <c r="EQ9" s="181"/>
      <c r="ER9" s="181"/>
      <c r="ES9" s="181"/>
      <c r="ET9" s="181"/>
      <c r="EU9" s="181"/>
      <c r="EV9" s="181"/>
      <c r="EW9" s="181"/>
      <c r="EX9" s="181"/>
      <c r="EY9" s="181"/>
      <c r="EZ9" s="181"/>
      <c r="FA9" s="181"/>
      <c r="FB9" s="181"/>
      <c r="FC9" s="181"/>
      <c r="FD9" s="181"/>
      <c r="FE9" s="181"/>
      <c r="FF9" s="181"/>
      <c r="FG9" s="181"/>
      <c r="FH9" s="181"/>
      <c r="FI9" s="181"/>
      <c r="FJ9" s="181"/>
      <c r="FK9" s="181"/>
      <c r="FL9" s="181"/>
      <c r="FM9" s="181"/>
      <c r="FN9" s="181"/>
      <c r="FO9" s="181"/>
      <c r="FP9" s="181"/>
      <c r="FQ9" s="181"/>
      <c r="FR9" s="181"/>
      <c r="FS9" s="181"/>
      <c r="FT9" s="181"/>
      <c r="FU9" s="181"/>
      <c r="FV9" s="181"/>
      <c r="FW9" s="181"/>
      <c r="FX9" s="181"/>
      <c r="FY9" s="181"/>
      <c r="FZ9" s="181"/>
      <c r="GA9" s="181"/>
      <c r="GB9" s="181"/>
      <c r="GC9" s="181"/>
      <c r="GD9" s="181"/>
      <c r="GE9" s="181"/>
      <c r="GF9" s="181"/>
      <c r="GG9" s="181"/>
      <c r="GH9" s="181"/>
      <c r="GI9" s="181"/>
      <c r="GJ9" s="181"/>
      <c r="GK9" s="181"/>
      <c r="GL9" s="181"/>
      <c r="GM9" s="181"/>
      <c r="GN9" s="181"/>
      <c r="GO9" s="181"/>
      <c r="GP9" s="181"/>
      <c r="GQ9" s="181"/>
      <c r="GR9" s="181"/>
      <c r="GS9" s="181"/>
      <c r="GT9" s="181"/>
      <c r="GU9" s="181"/>
      <c r="GV9" s="181"/>
      <c r="GW9" s="181"/>
      <c r="GX9" s="181"/>
      <c r="GY9" s="181"/>
      <c r="GZ9" s="181"/>
      <c r="HA9" s="181"/>
      <c r="HB9" s="181"/>
      <c r="HC9" s="181"/>
      <c r="HD9" s="181"/>
      <c r="HE9" s="181"/>
      <c r="HF9" s="181"/>
      <c r="HG9" s="181"/>
      <c r="HH9" s="181"/>
      <c r="HI9" s="181"/>
      <c r="HJ9" s="181"/>
      <c r="HK9" s="181"/>
      <c r="HL9" s="181"/>
      <c r="HM9" s="181"/>
      <c r="HN9" s="181"/>
      <c r="HO9" s="181"/>
      <c r="HP9" s="181"/>
      <c r="HQ9" s="181"/>
      <c r="HR9" s="181"/>
      <c r="HS9" s="181"/>
      <c r="HT9" s="181"/>
      <c r="HU9" s="181"/>
      <c r="HV9" s="181"/>
      <c r="HW9" s="181"/>
      <c r="HX9" s="181"/>
      <c r="HY9" s="181"/>
      <c r="HZ9" s="181"/>
      <c r="IA9" s="181"/>
      <c r="IB9" s="181"/>
      <c r="IC9" s="181"/>
      <c r="ID9" s="181"/>
      <c r="IE9" s="181"/>
      <c r="IF9" s="181"/>
      <c r="IG9" s="181"/>
      <c r="IH9" s="181"/>
      <c r="II9" s="181"/>
      <c r="IJ9" s="181"/>
      <c r="IK9" s="181"/>
      <c r="IL9" s="181"/>
      <c r="IM9" s="181"/>
      <c r="IN9" s="181"/>
      <c r="IO9" s="181"/>
      <c r="IP9" s="181"/>
      <c r="IQ9" s="181"/>
      <c r="IR9" s="181"/>
      <c r="IS9" s="181"/>
      <c r="IT9" s="181"/>
      <c r="IU9" s="181"/>
      <c r="IV9" s="181"/>
      <c r="IW9" s="181"/>
    </row>
    <row r="10" spans="1:1025" ht="70.5" customHeight="1" x14ac:dyDescent="0.2">
      <c r="A10" s="388">
        <v>6</v>
      </c>
      <c r="B10" s="397" t="s">
        <v>179</v>
      </c>
      <c r="C10" s="67" t="s">
        <v>13</v>
      </c>
      <c r="D10" s="67">
        <v>30</v>
      </c>
      <c r="E10" s="390"/>
      <c r="F10" s="391"/>
      <c r="G10" s="392"/>
      <c r="H10" s="393"/>
      <c r="I10" s="391"/>
      <c r="J10" s="394"/>
      <c r="K10" s="181"/>
      <c r="L10" s="181"/>
      <c r="M10" s="181"/>
      <c r="N10" s="181"/>
      <c r="O10" s="181"/>
      <c r="P10" s="181"/>
      <c r="Q10" s="181"/>
      <c r="R10" s="181"/>
      <c r="S10" s="181"/>
      <c r="T10" s="181"/>
      <c r="U10" s="181"/>
      <c r="V10" s="181"/>
      <c r="W10" s="181"/>
      <c r="X10" s="181"/>
      <c r="Y10" s="181"/>
      <c r="Z10" s="181"/>
      <c r="AA10" s="181"/>
      <c r="AB10" s="181"/>
      <c r="AC10" s="181"/>
      <c r="AD10" s="181"/>
      <c r="AE10" s="181"/>
      <c r="AF10" s="181"/>
      <c r="AG10" s="181"/>
      <c r="AH10" s="181"/>
      <c r="AI10" s="181"/>
      <c r="AJ10" s="181"/>
      <c r="AK10" s="181"/>
      <c r="AL10" s="181"/>
      <c r="AM10" s="181"/>
      <c r="AN10" s="181"/>
      <c r="AO10" s="181"/>
      <c r="AP10" s="181"/>
      <c r="AQ10" s="181"/>
      <c r="AR10" s="181"/>
      <c r="AS10" s="181"/>
      <c r="AT10" s="181"/>
      <c r="AU10" s="181"/>
      <c r="AV10" s="181"/>
      <c r="AW10" s="181"/>
      <c r="AX10" s="181"/>
      <c r="AY10" s="181"/>
      <c r="AZ10" s="181"/>
      <c r="BA10" s="181"/>
      <c r="BB10" s="181"/>
      <c r="BC10" s="181"/>
      <c r="BD10" s="181"/>
      <c r="BE10" s="181"/>
      <c r="BF10" s="181"/>
      <c r="BG10" s="181"/>
      <c r="BH10" s="181"/>
      <c r="BI10" s="181"/>
      <c r="BJ10" s="181"/>
      <c r="BK10" s="181"/>
      <c r="BL10" s="181"/>
      <c r="BM10" s="181"/>
      <c r="BN10" s="181"/>
      <c r="BO10" s="181"/>
      <c r="BP10" s="181"/>
      <c r="BQ10" s="181"/>
      <c r="BR10" s="181"/>
      <c r="BS10" s="181"/>
      <c r="BT10" s="181"/>
      <c r="BU10" s="181"/>
      <c r="BV10" s="181"/>
      <c r="BW10" s="181"/>
      <c r="BX10" s="181"/>
      <c r="BY10" s="181"/>
      <c r="BZ10" s="181"/>
      <c r="CA10" s="181"/>
      <c r="CB10" s="181"/>
      <c r="CC10" s="181"/>
      <c r="CD10" s="181"/>
      <c r="CE10" s="181"/>
      <c r="CF10" s="181"/>
      <c r="CG10" s="181"/>
      <c r="CH10" s="181"/>
      <c r="CI10" s="181"/>
      <c r="CJ10" s="181"/>
      <c r="CK10" s="181"/>
      <c r="CL10" s="181"/>
      <c r="CM10" s="181"/>
      <c r="CN10" s="181"/>
      <c r="CO10" s="181"/>
      <c r="CP10" s="181"/>
      <c r="CQ10" s="181"/>
      <c r="CR10" s="181"/>
      <c r="CS10" s="181"/>
      <c r="CT10" s="181"/>
      <c r="CU10" s="181"/>
      <c r="CV10" s="181"/>
      <c r="CW10" s="181"/>
      <c r="CX10" s="181"/>
      <c r="CY10" s="181"/>
      <c r="CZ10" s="181"/>
      <c r="DA10" s="181"/>
      <c r="DB10" s="181"/>
      <c r="DC10" s="181"/>
      <c r="DD10" s="181"/>
      <c r="DE10" s="181"/>
      <c r="DF10" s="181"/>
      <c r="DG10" s="181"/>
      <c r="DH10" s="181"/>
      <c r="DI10" s="181"/>
      <c r="DJ10" s="181"/>
      <c r="DK10" s="181"/>
      <c r="DL10" s="181"/>
      <c r="DM10" s="181"/>
      <c r="DN10" s="181"/>
      <c r="DO10" s="181"/>
      <c r="DP10" s="181"/>
      <c r="DQ10" s="181"/>
      <c r="DR10" s="181"/>
      <c r="DS10" s="181"/>
      <c r="DT10" s="181"/>
      <c r="DU10" s="181"/>
      <c r="DV10" s="181"/>
      <c r="DW10" s="181"/>
      <c r="DX10" s="181"/>
      <c r="DY10" s="181"/>
      <c r="DZ10" s="181"/>
      <c r="EA10" s="181"/>
      <c r="EB10" s="181"/>
      <c r="EC10" s="181"/>
      <c r="ED10" s="181"/>
      <c r="EE10" s="181"/>
      <c r="EF10" s="181"/>
      <c r="EG10" s="181"/>
      <c r="EH10" s="181"/>
      <c r="EI10" s="181"/>
      <c r="EJ10" s="181"/>
      <c r="EK10" s="181"/>
      <c r="EL10" s="181"/>
      <c r="EM10" s="181"/>
      <c r="EN10" s="181"/>
      <c r="EO10" s="181"/>
      <c r="EP10" s="181"/>
      <c r="EQ10" s="181"/>
      <c r="ER10" s="181"/>
      <c r="ES10" s="181"/>
      <c r="ET10" s="181"/>
      <c r="EU10" s="181"/>
      <c r="EV10" s="181"/>
      <c r="EW10" s="181"/>
      <c r="EX10" s="181"/>
      <c r="EY10" s="181"/>
      <c r="EZ10" s="181"/>
      <c r="FA10" s="181"/>
      <c r="FB10" s="181"/>
      <c r="FC10" s="181"/>
      <c r="FD10" s="181"/>
      <c r="FE10" s="181"/>
      <c r="FF10" s="181"/>
      <c r="FG10" s="181"/>
      <c r="FH10" s="181"/>
      <c r="FI10" s="181"/>
      <c r="FJ10" s="181"/>
      <c r="FK10" s="181"/>
      <c r="FL10" s="181"/>
      <c r="FM10" s="181"/>
      <c r="FN10" s="181"/>
      <c r="FO10" s="181"/>
      <c r="FP10" s="181"/>
      <c r="FQ10" s="181"/>
      <c r="FR10" s="181"/>
      <c r="FS10" s="181"/>
      <c r="FT10" s="181"/>
      <c r="FU10" s="181"/>
      <c r="FV10" s="181"/>
      <c r="FW10" s="181"/>
      <c r="FX10" s="181"/>
      <c r="FY10" s="181"/>
      <c r="FZ10" s="181"/>
      <c r="GA10" s="181"/>
      <c r="GB10" s="181"/>
      <c r="GC10" s="181"/>
      <c r="GD10" s="181"/>
      <c r="GE10" s="181"/>
      <c r="GF10" s="181"/>
      <c r="GG10" s="181"/>
      <c r="GH10" s="181"/>
      <c r="GI10" s="181"/>
      <c r="GJ10" s="181"/>
      <c r="GK10" s="181"/>
      <c r="GL10" s="181"/>
      <c r="GM10" s="181"/>
      <c r="GN10" s="181"/>
      <c r="GO10" s="181"/>
      <c r="GP10" s="181"/>
      <c r="GQ10" s="181"/>
      <c r="GR10" s="181"/>
      <c r="GS10" s="181"/>
      <c r="GT10" s="181"/>
      <c r="GU10" s="181"/>
      <c r="GV10" s="181"/>
      <c r="GW10" s="181"/>
      <c r="GX10" s="181"/>
      <c r="GY10" s="181"/>
      <c r="GZ10" s="181"/>
      <c r="HA10" s="181"/>
      <c r="HB10" s="181"/>
      <c r="HC10" s="181"/>
      <c r="HD10" s="181"/>
      <c r="HE10" s="181"/>
      <c r="HF10" s="181"/>
      <c r="HG10" s="181"/>
      <c r="HH10" s="181"/>
      <c r="HI10" s="181"/>
      <c r="HJ10" s="181"/>
      <c r="HK10" s="181"/>
      <c r="HL10" s="181"/>
      <c r="HM10" s="181"/>
      <c r="HN10" s="181"/>
      <c r="HO10" s="181"/>
      <c r="HP10" s="181"/>
      <c r="HQ10" s="181"/>
      <c r="HR10" s="181"/>
      <c r="HS10" s="181"/>
      <c r="HT10" s="181"/>
      <c r="HU10" s="181"/>
      <c r="HV10" s="181"/>
      <c r="HW10" s="181"/>
      <c r="HX10" s="181"/>
      <c r="HY10" s="181"/>
      <c r="HZ10" s="181"/>
      <c r="IA10" s="181"/>
      <c r="IB10" s="181"/>
      <c r="IC10" s="181"/>
      <c r="ID10" s="181"/>
      <c r="IE10" s="181"/>
      <c r="IF10" s="181"/>
      <c r="IG10" s="181"/>
      <c r="IH10" s="181"/>
      <c r="II10" s="181"/>
      <c r="IJ10" s="181"/>
      <c r="IK10" s="181"/>
      <c r="IL10" s="181"/>
      <c r="IM10" s="181"/>
      <c r="IN10" s="181"/>
      <c r="IO10" s="181"/>
      <c r="IP10" s="181"/>
      <c r="IQ10" s="181"/>
      <c r="IR10" s="181"/>
      <c r="IS10" s="181"/>
      <c r="IT10" s="181"/>
      <c r="IU10" s="181"/>
      <c r="IV10" s="181"/>
      <c r="IW10" s="181"/>
    </row>
    <row r="11" spans="1:1025" ht="334.5" customHeight="1" x14ac:dyDescent="0.2">
      <c r="A11" s="388">
        <v>7</v>
      </c>
      <c r="B11" s="397" t="s">
        <v>180</v>
      </c>
      <c r="C11" s="67" t="s">
        <v>13</v>
      </c>
      <c r="D11" s="67">
        <v>30</v>
      </c>
      <c r="E11" s="390"/>
      <c r="F11" s="391"/>
      <c r="G11" s="392"/>
      <c r="H11" s="393"/>
      <c r="I11" s="391"/>
      <c r="J11" s="394"/>
      <c r="K11" s="181"/>
      <c r="L11" s="181"/>
      <c r="M11" s="181"/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1"/>
      <c r="AC11" s="181"/>
      <c r="AD11" s="181"/>
      <c r="AE11" s="181"/>
      <c r="AF11" s="181"/>
      <c r="AG11" s="181"/>
      <c r="AH11" s="181"/>
      <c r="AI11" s="181"/>
      <c r="AJ11" s="181"/>
      <c r="AK11" s="181"/>
      <c r="AL11" s="181"/>
      <c r="AM11" s="181"/>
      <c r="AN11" s="181"/>
      <c r="AO11" s="181"/>
      <c r="AP11" s="181"/>
      <c r="AQ11" s="181"/>
      <c r="AR11" s="181"/>
      <c r="AS11" s="181"/>
      <c r="AT11" s="181"/>
      <c r="AU11" s="181"/>
      <c r="AV11" s="181"/>
      <c r="AW11" s="181"/>
      <c r="AX11" s="181"/>
      <c r="AY11" s="181"/>
      <c r="AZ11" s="181"/>
      <c r="BA11" s="181"/>
      <c r="BB11" s="181"/>
      <c r="BC11" s="181"/>
      <c r="BD11" s="181"/>
      <c r="BE11" s="181"/>
      <c r="BF11" s="181"/>
      <c r="BG11" s="181"/>
      <c r="BH11" s="181"/>
      <c r="BI11" s="181"/>
      <c r="BJ11" s="181"/>
      <c r="BK11" s="181"/>
      <c r="BL11" s="181"/>
      <c r="BM11" s="181"/>
      <c r="BN11" s="181"/>
      <c r="BO11" s="181"/>
      <c r="BP11" s="181"/>
      <c r="BQ11" s="181"/>
      <c r="BR11" s="181"/>
      <c r="BS11" s="181"/>
      <c r="BT11" s="181"/>
      <c r="BU11" s="181"/>
      <c r="BV11" s="181"/>
      <c r="BW11" s="181"/>
      <c r="BX11" s="181"/>
      <c r="BY11" s="181"/>
      <c r="BZ11" s="181"/>
      <c r="CA11" s="181"/>
      <c r="CB11" s="181"/>
      <c r="CC11" s="181"/>
      <c r="CD11" s="181"/>
      <c r="CE11" s="181"/>
      <c r="CF11" s="181"/>
      <c r="CG11" s="181"/>
      <c r="CH11" s="181"/>
      <c r="CI11" s="181"/>
      <c r="CJ11" s="181"/>
      <c r="CK11" s="181"/>
      <c r="CL11" s="181"/>
      <c r="CM11" s="181"/>
      <c r="CN11" s="181"/>
      <c r="CO11" s="181"/>
      <c r="CP11" s="181"/>
      <c r="CQ11" s="181"/>
      <c r="CR11" s="181"/>
      <c r="CS11" s="181"/>
      <c r="CT11" s="181"/>
      <c r="CU11" s="181"/>
      <c r="CV11" s="181"/>
      <c r="CW11" s="181"/>
      <c r="CX11" s="181"/>
      <c r="CY11" s="181"/>
      <c r="CZ11" s="181"/>
      <c r="DA11" s="181"/>
      <c r="DB11" s="181"/>
      <c r="DC11" s="181"/>
      <c r="DD11" s="181"/>
      <c r="DE11" s="181"/>
      <c r="DF11" s="181"/>
      <c r="DG11" s="181"/>
      <c r="DH11" s="181"/>
      <c r="DI11" s="181"/>
      <c r="DJ11" s="181"/>
      <c r="DK11" s="181"/>
      <c r="DL11" s="181"/>
      <c r="DM11" s="181"/>
      <c r="DN11" s="181"/>
      <c r="DO11" s="181"/>
      <c r="DP11" s="181"/>
      <c r="DQ11" s="181"/>
      <c r="DR11" s="181"/>
      <c r="DS11" s="181"/>
      <c r="DT11" s="181"/>
      <c r="DU11" s="181"/>
      <c r="DV11" s="181"/>
      <c r="DW11" s="181"/>
      <c r="DX11" s="181"/>
      <c r="DY11" s="181"/>
      <c r="DZ11" s="181"/>
      <c r="EA11" s="181"/>
      <c r="EB11" s="181"/>
      <c r="EC11" s="181"/>
      <c r="ED11" s="181"/>
      <c r="EE11" s="181"/>
      <c r="EF11" s="181"/>
      <c r="EG11" s="181"/>
      <c r="EH11" s="181"/>
      <c r="EI11" s="181"/>
      <c r="EJ11" s="181"/>
      <c r="EK11" s="181"/>
      <c r="EL11" s="181"/>
      <c r="EM11" s="181"/>
      <c r="EN11" s="181"/>
      <c r="EO11" s="181"/>
      <c r="EP11" s="181"/>
      <c r="EQ11" s="181"/>
      <c r="ER11" s="181"/>
      <c r="ES11" s="181"/>
      <c r="ET11" s="181"/>
      <c r="EU11" s="181"/>
      <c r="EV11" s="181"/>
      <c r="EW11" s="181"/>
      <c r="EX11" s="181"/>
      <c r="EY11" s="181"/>
      <c r="EZ11" s="181"/>
      <c r="FA11" s="181"/>
      <c r="FB11" s="181"/>
      <c r="FC11" s="181"/>
      <c r="FD11" s="181"/>
      <c r="FE11" s="181"/>
      <c r="FF11" s="181"/>
      <c r="FG11" s="181"/>
      <c r="FH11" s="181"/>
      <c r="FI11" s="181"/>
      <c r="FJ11" s="181"/>
      <c r="FK11" s="181"/>
      <c r="FL11" s="181"/>
      <c r="FM11" s="181"/>
      <c r="FN11" s="181"/>
      <c r="FO11" s="181"/>
      <c r="FP11" s="181"/>
      <c r="FQ11" s="181"/>
      <c r="FR11" s="181"/>
      <c r="FS11" s="181"/>
      <c r="FT11" s="181"/>
      <c r="FU11" s="181"/>
      <c r="FV11" s="181"/>
      <c r="FW11" s="181"/>
      <c r="FX11" s="181"/>
      <c r="FY11" s="181"/>
      <c r="FZ11" s="181"/>
      <c r="GA11" s="181"/>
      <c r="GB11" s="181"/>
      <c r="GC11" s="181"/>
      <c r="GD11" s="181"/>
      <c r="GE11" s="181"/>
      <c r="GF11" s="181"/>
      <c r="GG11" s="181"/>
      <c r="GH11" s="181"/>
      <c r="GI11" s="181"/>
      <c r="GJ11" s="181"/>
      <c r="GK11" s="181"/>
      <c r="GL11" s="181"/>
      <c r="GM11" s="181"/>
      <c r="GN11" s="181"/>
      <c r="GO11" s="181"/>
      <c r="GP11" s="181"/>
      <c r="GQ11" s="181"/>
      <c r="GR11" s="181"/>
      <c r="GS11" s="181"/>
      <c r="GT11" s="181"/>
      <c r="GU11" s="181"/>
      <c r="GV11" s="181"/>
      <c r="GW11" s="181"/>
      <c r="GX11" s="181"/>
      <c r="GY11" s="181"/>
      <c r="GZ11" s="181"/>
      <c r="HA11" s="181"/>
      <c r="HB11" s="181"/>
      <c r="HC11" s="181"/>
      <c r="HD11" s="181"/>
      <c r="HE11" s="181"/>
      <c r="HF11" s="181"/>
      <c r="HG11" s="181"/>
      <c r="HH11" s="181"/>
      <c r="HI11" s="181"/>
      <c r="HJ11" s="181"/>
      <c r="HK11" s="181"/>
      <c r="HL11" s="181"/>
      <c r="HM11" s="181"/>
      <c r="HN11" s="181"/>
      <c r="HO11" s="181"/>
      <c r="HP11" s="181"/>
      <c r="HQ11" s="181"/>
      <c r="HR11" s="181"/>
      <c r="HS11" s="181"/>
      <c r="HT11" s="181"/>
      <c r="HU11" s="181"/>
      <c r="HV11" s="181"/>
      <c r="HW11" s="181"/>
      <c r="HX11" s="181"/>
      <c r="HY11" s="181"/>
      <c r="HZ11" s="181"/>
      <c r="IA11" s="181"/>
      <c r="IB11" s="181"/>
      <c r="IC11" s="181"/>
      <c r="ID11" s="181"/>
      <c r="IE11" s="181"/>
      <c r="IF11" s="181"/>
      <c r="IG11" s="181"/>
      <c r="IH11" s="181"/>
      <c r="II11" s="181"/>
      <c r="IJ11" s="181"/>
      <c r="IK11" s="181"/>
      <c r="IL11" s="181"/>
      <c r="IM11" s="181"/>
      <c r="IN11" s="181"/>
      <c r="IO11" s="181"/>
      <c r="IP11" s="181"/>
      <c r="IQ11" s="181"/>
      <c r="IR11" s="181"/>
      <c r="IS11" s="181"/>
      <c r="IT11" s="181"/>
      <c r="IU11" s="181"/>
      <c r="IV11" s="181"/>
      <c r="IW11" s="181"/>
    </row>
    <row r="12" spans="1:1025" ht="15" x14ac:dyDescent="0.25">
      <c r="A12" s="398"/>
      <c r="B12" s="399"/>
      <c r="C12" s="399" t="s">
        <v>17</v>
      </c>
      <c r="D12" s="399"/>
      <c r="E12" s="399"/>
      <c r="F12" s="771">
        <f>SUM(F5:F11)</f>
        <v>0</v>
      </c>
      <c r="G12" s="772"/>
      <c r="H12" s="772"/>
      <c r="I12" s="771">
        <f>SUM(I5:I11)</f>
        <v>0</v>
      </c>
      <c r="J12" s="401"/>
    </row>
    <row r="14" spans="1:1025" ht="15" x14ac:dyDescent="0.25">
      <c r="B14" s="402" t="s">
        <v>18</v>
      </c>
      <c r="H14" s="16" t="s">
        <v>19</v>
      </c>
    </row>
    <row r="15" spans="1:1025" ht="15" x14ac:dyDescent="0.25">
      <c r="B15" s="16" t="s">
        <v>20</v>
      </c>
      <c r="I15" s="16" t="s">
        <v>21</v>
      </c>
    </row>
  </sheetData>
  <pageMargins left="0.74791666666666701" right="0.74791666666666701" top="0.98402777777777795" bottom="0.98402777777777795" header="0.51180555555555496" footer="0.51180555555555496"/>
  <pageSetup paperSize="9" firstPageNumber="0"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2:AMK11"/>
  <sheetViews>
    <sheetView zoomScaleNormal="100" workbookViewId="0">
      <selection activeCell="E6" sqref="E6:I6"/>
    </sheetView>
  </sheetViews>
  <sheetFormatPr defaultRowHeight="14.25" x14ac:dyDescent="0.2"/>
  <cols>
    <col min="1" max="1" width="4.375" style="4" customWidth="1"/>
    <col min="2" max="2" width="47.75" style="4" customWidth="1"/>
    <col min="3" max="6" width="10.75" style="4" customWidth="1"/>
    <col min="7" max="7" width="5.75" style="4" customWidth="1"/>
    <col min="8" max="8" width="10.75" style="4" customWidth="1"/>
    <col min="9" max="9" width="8.25" style="4" customWidth="1"/>
    <col min="10" max="1025" width="10.75" style="4" customWidth="1"/>
  </cols>
  <sheetData>
    <row r="2" spans="1:1025" x14ac:dyDescent="0.2">
      <c r="A2" s="1"/>
      <c r="B2" s="4" t="s">
        <v>447</v>
      </c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/>
      <c r="AMJ2"/>
      <c r="AMK2"/>
    </row>
    <row r="3" spans="1:1025" s="5" customFormat="1" ht="12.75" x14ac:dyDescent="0.2">
      <c r="B3" s="6" t="s">
        <v>0</v>
      </c>
      <c r="C3" s="7"/>
      <c r="D3" s="8"/>
      <c r="E3" s="8"/>
      <c r="F3" s="9"/>
      <c r="G3" s="8"/>
      <c r="H3" s="8"/>
      <c r="I3" s="8"/>
    </row>
    <row r="4" spans="1:1025" x14ac:dyDescent="0.2">
      <c r="A4" s="133" t="s">
        <v>181</v>
      </c>
      <c r="B4" s="55"/>
      <c r="C4" s="55"/>
      <c r="D4" s="55"/>
      <c r="E4" s="55"/>
      <c r="F4" s="55"/>
      <c r="G4" s="55"/>
      <c r="H4" s="55"/>
      <c r="I4" s="55"/>
      <c r="J4" s="55"/>
    </row>
    <row r="5" spans="1:1025" ht="38.25" x14ac:dyDescent="0.2">
      <c r="A5" s="134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5" t="s">
        <v>11</v>
      </c>
    </row>
    <row r="6" spans="1:1025" ht="180" customHeight="1" x14ac:dyDescent="0.2">
      <c r="A6" s="349">
        <v>1</v>
      </c>
      <c r="B6" s="403" t="s">
        <v>182</v>
      </c>
      <c r="C6" s="351" t="s">
        <v>13</v>
      </c>
      <c r="D6" s="404">
        <v>10</v>
      </c>
      <c r="E6" s="404"/>
      <c r="F6" s="405"/>
      <c r="G6" s="223"/>
      <c r="H6" s="406"/>
      <c r="I6" s="406"/>
      <c r="J6" s="407"/>
    </row>
    <row r="7" spans="1:1025" ht="15" x14ac:dyDescent="0.25">
      <c r="A7" s="408"/>
      <c r="B7" s="408" t="s">
        <v>68</v>
      </c>
      <c r="C7" s="408"/>
      <c r="D7" s="408"/>
      <c r="E7" s="408"/>
      <c r="F7" s="773">
        <f>SUM(F6)</f>
        <v>0</v>
      </c>
      <c r="G7" s="774"/>
      <c r="H7" s="774"/>
      <c r="I7" s="773">
        <f>SUM(I6)</f>
        <v>0</v>
      </c>
      <c r="J7" s="408"/>
    </row>
    <row r="10" spans="1:1025" x14ac:dyDescent="0.2">
      <c r="A10" s="5"/>
      <c r="B10" s="5" t="s">
        <v>18</v>
      </c>
      <c r="C10" s="5"/>
      <c r="D10" s="5"/>
      <c r="E10" s="5"/>
      <c r="F10" s="5"/>
      <c r="G10" s="5"/>
      <c r="H10" s="5" t="s">
        <v>19</v>
      </c>
      <c r="I10" s="5"/>
      <c r="J10" s="5"/>
    </row>
    <row r="11" spans="1:1025" x14ac:dyDescent="0.2">
      <c r="A11" s="5"/>
      <c r="B11" s="5" t="s">
        <v>20</v>
      </c>
      <c r="C11" s="5"/>
      <c r="D11" s="5"/>
      <c r="E11" s="5"/>
      <c r="F11" s="5"/>
      <c r="G11" s="5"/>
      <c r="H11" s="5"/>
      <c r="I11" s="5" t="s">
        <v>21</v>
      </c>
      <c r="J11" s="5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K12"/>
  <sheetViews>
    <sheetView zoomScaleNormal="100" workbookViewId="0">
      <selection activeCell="E6" sqref="E6:I7"/>
    </sheetView>
  </sheetViews>
  <sheetFormatPr defaultRowHeight="14.25" x14ac:dyDescent="0.2"/>
  <cols>
    <col min="1" max="1" width="3.875" style="4" customWidth="1"/>
    <col min="2" max="2" width="42.125" style="4" customWidth="1"/>
    <col min="3" max="1025" width="10.75" style="4" customWidth="1"/>
  </cols>
  <sheetData>
    <row r="1" spans="1:1025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/>
      <c r="AMJ1"/>
      <c r="AMK1"/>
    </row>
    <row r="2" spans="1:1025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4" spans="1:1025" x14ac:dyDescent="0.2">
      <c r="A4" s="409" t="s">
        <v>183</v>
      </c>
      <c r="B4" s="327"/>
      <c r="C4" s="362"/>
      <c r="D4" s="362"/>
      <c r="E4" s="327"/>
      <c r="F4" s="327"/>
      <c r="G4" s="327"/>
      <c r="H4" s="327"/>
      <c r="I4" s="364"/>
      <c r="J4" s="327"/>
    </row>
    <row r="5" spans="1:1025" ht="38.25" x14ac:dyDescent="0.2">
      <c r="A5" s="365" t="s">
        <v>2</v>
      </c>
      <c r="B5" s="83" t="s">
        <v>3</v>
      </c>
      <c r="C5" s="83" t="s">
        <v>4</v>
      </c>
      <c r="D5" s="83" t="s">
        <v>5</v>
      </c>
      <c r="E5" s="83" t="s">
        <v>6</v>
      </c>
      <c r="F5" s="83" t="s">
        <v>7</v>
      </c>
      <c r="G5" s="83" t="s">
        <v>8</v>
      </c>
      <c r="H5" s="83" t="s">
        <v>9</v>
      </c>
      <c r="I5" s="366" t="s">
        <v>10</v>
      </c>
      <c r="J5" s="15" t="s">
        <v>11</v>
      </c>
    </row>
    <row r="6" spans="1:1025" ht="51" x14ac:dyDescent="0.2">
      <c r="A6" s="410">
        <v>1</v>
      </c>
      <c r="B6" s="380" t="s">
        <v>184</v>
      </c>
      <c r="C6" s="411" t="s">
        <v>13</v>
      </c>
      <c r="D6" s="412">
        <v>20</v>
      </c>
      <c r="E6" s="380"/>
      <c r="F6" s="413"/>
      <c r="G6" s="414"/>
      <c r="H6" s="415"/>
      <c r="I6" s="413"/>
      <c r="J6" s="380"/>
    </row>
    <row r="7" spans="1:1025" ht="63.75" x14ac:dyDescent="0.2">
      <c r="A7" s="416">
        <v>2</v>
      </c>
      <c r="B7" s="415" t="s">
        <v>185</v>
      </c>
      <c r="C7" s="417" t="s">
        <v>13</v>
      </c>
      <c r="D7" s="418">
        <v>20</v>
      </c>
      <c r="E7" s="415"/>
      <c r="F7" s="413"/>
      <c r="G7" s="414"/>
      <c r="H7" s="415"/>
      <c r="I7" s="413"/>
      <c r="J7" s="415"/>
    </row>
    <row r="8" spans="1:1025" x14ac:dyDescent="0.2">
      <c r="A8" s="419"/>
      <c r="B8" s="420"/>
      <c r="C8" s="421"/>
      <c r="D8" s="421"/>
      <c r="E8" s="420"/>
      <c r="F8" s="775">
        <f>SUM(F6:F7)</f>
        <v>0</v>
      </c>
      <c r="G8" s="776"/>
      <c r="H8" s="776"/>
      <c r="I8" s="775">
        <f>SUM(I6:I7)</f>
        <v>0</v>
      </c>
      <c r="J8" s="420"/>
    </row>
    <row r="11" spans="1:1025" x14ac:dyDescent="0.2">
      <c r="A11" s="422"/>
      <c r="B11" s="423" t="s">
        <v>186</v>
      </c>
      <c r="C11" s="423"/>
      <c r="D11" s="423"/>
      <c r="E11" s="423"/>
      <c r="F11" s="423"/>
      <c r="G11" s="423"/>
      <c r="H11" s="423"/>
      <c r="I11" s="423"/>
      <c r="J11" s="423"/>
      <c r="K11" s="423"/>
    </row>
    <row r="12" spans="1:1025" x14ac:dyDescent="0.2">
      <c r="A12" s="164"/>
      <c r="B12" s="424"/>
      <c r="C12" s="132"/>
      <c r="D12" s="132"/>
      <c r="E12" s="425"/>
      <c r="F12" s="425"/>
      <c r="G12" s="426"/>
      <c r="H12" s="423" t="s">
        <v>187</v>
      </c>
      <c r="I12" s="423"/>
      <c r="J12" s="423"/>
      <c r="K12" s="42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K11"/>
  <sheetViews>
    <sheetView zoomScaleNormal="100" workbookViewId="0">
      <selection activeCell="E5" sqref="E5:I6"/>
    </sheetView>
  </sheetViews>
  <sheetFormatPr defaultRowHeight="14.25" x14ac:dyDescent="0.2"/>
  <cols>
    <col min="1" max="1" width="4" style="4" customWidth="1"/>
    <col min="2" max="2" width="52.75" style="4" customWidth="1"/>
    <col min="3" max="3" width="10.75" style="4" customWidth="1"/>
    <col min="4" max="4" width="7" style="4" customWidth="1"/>
    <col min="5" max="6" width="10.75" style="4" customWidth="1"/>
    <col min="7" max="7" width="5.5" style="4" customWidth="1"/>
    <col min="8" max="1025" width="10.75" style="4" customWidth="1"/>
  </cols>
  <sheetData>
    <row r="1" spans="1:1025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/>
      <c r="AMJ1"/>
      <c r="AMK1"/>
    </row>
    <row r="2" spans="1:1025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5" x14ac:dyDescent="0.2">
      <c r="A3" s="6" t="s">
        <v>188</v>
      </c>
      <c r="B3" s="427"/>
      <c r="C3" s="6"/>
      <c r="D3" s="6"/>
      <c r="E3" s="6"/>
      <c r="F3" s="428"/>
      <c r="G3" s="429"/>
      <c r="H3" s="6"/>
      <c r="I3" s="430"/>
      <c r="J3" s="6"/>
    </row>
    <row r="4" spans="1:1025" ht="38.25" x14ac:dyDescent="0.2">
      <c r="A4" s="10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431" t="s">
        <v>7</v>
      </c>
      <c r="G4" s="432" t="s">
        <v>8</v>
      </c>
      <c r="H4" s="11" t="s">
        <v>9</v>
      </c>
      <c r="I4" s="305" t="s">
        <v>10</v>
      </c>
      <c r="J4" s="15" t="s">
        <v>11</v>
      </c>
    </row>
    <row r="5" spans="1:1025" ht="237.75" customHeight="1" x14ac:dyDescent="0.2">
      <c r="A5" s="280">
        <v>1</v>
      </c>
      <c r="B5" s="433" t="s">
        <v>189</v>
      </c>
      <c r="C5" s="434" t="s">
        <v>94</v>
      </c>
      <c r="D5" s="435">
        <v>14</v>
      </c>
      <c r="E5" s="435"/>
      <c r="F5" s="283"/>
      <c r="G5" s="284"/>
      <c r="H5" s="435"/>
      <c r="I5" s="140"/>
      <c r="J5" s="436"/>
    </row>
    <row r="6" spans="1:1025" ht="53.25" customHeight="1" x14ac:dyDescent="0.2">
      <c r="A6" s="286">
        <v>2</v>
      </c>
      <c r="B6" s="437" t="s">
        <v>190</v>
      </c>
      <c r="C6" s="438" t="s">
        <v>94</v>
      </c>
      <c r="D6" s="439">
        <v>10</v>
      </c>
      <c r="E6" s="439"/>
      <c r="F6" s="291"/>
      <c r="G6" s="292"/>
      <c r="H6" s="439"/>
      <c r="I6" s="290"/>
      <c r="J6" s="440"/>
    </row>
    <row r="7" spans="1:1025" ht="15" x14ac:dyDescent="0.25">
      <c r="A7" s="441" t="s">
        <v>17</v>
      </c>
      <c r="B7" s="442"/>
      <c r="C7" s="442"/>
      <c r="D7" s="442"/>
      <c r="E7" s="442"/>
      <c r="F7" s="777">
        <f>SUM(F5:F6)</f>
        <v>0</v>
      </c>
      <c r="G7" s="778"/>
      <c r="H7" s="778"/>
      <c r="I7" s="777">
        <f>SUM(I5:I6)</f>
        <v>0</v>
      </c>
      <c r="J7" s="443"/>
    </row>
    <row r="10" spans="1:1025" x14ac:dyDescent="0.2">
      <c r="A10" s="422"/>
      <c r="B10" s="423" t="s">
        <v>186</v>
      </c>
      <c r="C10" s="423"/>
      <c r="D10" s="423"/>
      <c r="E10" s="423"/>
      <c r="F10" s="423"/>
      <c r="G10" s="423"/>
      <c r="H10" s="423"/>
      <c r="I10" s="423"/>
      <c r="J10" s="423"/>
      <c r="K10" s="423"/>
    </row>
    <row r="11" spans="1:1025" x14ac:dyDescent="0.2">
      <c r="A11" s="164"/>
      <c r="B11" s="424"/>
      <c r="C11" s="132"/>
      <c r="D11" s="132"/>
      <c r="E11" s="425"/>
      <c r="F11" s="425"/>
      <c r="G11" s="426"/>
      <c r="H11" s="423" t="s">
        <v>187</v>
      </c>
      <c r="I11" s="423"/>
      <c r="J11" s="423"/>
      <c r="K11" s="42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16"/>
  <sheetViews>
    <sheetView zoomScaleNormal="100" workbookViewId="0">
      <selection activeCell="E5" sqref="E5:I8"/>
    </sheetView>
  </sheetViews>
  <sheetFormatPr defaultRowHeight="14.25" x14ac:dyDescent="0.2"/>
  <cols>
    <col min="1" max="1" width="4.25" style="4" customWidth="1"/>
    <col min="2" max="2" width="49.75" style="4" customWidth="1"/>
    <col min="3" max="3" width="10.25" style="4" customWidth="1"/>
    <col min="4" max="4" width="8" style="4" customWidth="1"/>
    <col min="5" max="6" width="10.75" style="4" customWidth="1"/>
    <col min="7" max="7" width="6.875" style="4" customWidth="1"/>
    <col min="8" max="1013" width="10.75" style="4" customWidth="1"/>
    <col min="1014" max="1025" width="9.12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848" t="s">
        <v>191</v>
      </c>
      <c r="B3" s="848"/>
      <c r="C3" s="848"/>
      <c r="D3" s="848"/>
      <c r="E3" s="848"/>
      <c r="F3" s="848"/>
      <c r="G3" s="848"/>
      <c r="H3" s="848"/>
      <c r="I3" s="848"/>
      <c r="J3" s="5"/>
    </row>
    <row r="4" spans="1:1022" ht="38.25" x14ac:dyDescent="0.2">
      <c r="A4" s="444" t="s">
        <v>192</v>
      </c>
      <c r="B4" s="11" t="s">
        <v>3</v>
      </c>
      <c r="C4" s="11" t="s">
        <v>70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5" t="s">
        <v>11</v>
      </c>
    </row>
    <row r="5" spans="1:1022" ht="68.25" customHeight="1" x14ac:dyDescent="0.2">
      <c r="A5" s="445">
        <v>1</v>
      </c>
      <c r="B5" s="446" t="s">
        <v>193</v>
      </c>
      <c r="C5" s="447" t="s">
        <v>194</v>
      </c>
      <c r="D5" s="447">
        <v>6</v>
      </c>
      <c r="E5" s="447"/>
      <c r="F5" s="448"/>
      <c r="G5" s="449"/>
      <c r="H5" s="448"/>
      <c r="I5" s="448"/>
      <c r="J5" s="450"/>
    </row>
    <row r="6" spans="1:1022" ht="66.75" customHeight="1" x14ac:dyDescent="0.2">
      <c r="A6" s="451">
        <v>2</v>
      </c>
      <c r="B6" s="452" t="s">
        <v>195</v>
      </c>
      <c r="C6" s="453" t="s">
        <v>157</v>
      </c>
      <c r="D6" s="453">
        <v>50</v>
      </c>
      <c r="E6" s="453"/>
      <c r="F6" s="454"/>
      <c r="G6" s="455"/>
      <c r="H6" s="454"/>
      <c r="I6" s="454"/>
      <c r="J6" s="456"/>
    </row>
    <row r="7" spans="1:1022" ht="54" customHeight="1" x14ac:dyDescent="0.2">
      <c r="A7" s="451">
        <v>3</v>
      </c>
      <c r="B7" s="452" t="s">
        <v>196</v>
      </c>
      <c r="C7" s="453" t="s">
        <v>197</v>
      </c>
      <c r="D7" s="453">
        <v>10</v>
      </c>
      <c r="E7" s="453"/>
      <c r="F7" s="454"/>
      <c r="G7" s="455"/>
      <c r="H7" s="454"/>
      <c r="I7" s="454"/>
      <c r="J7" s="456"/>
    </row>
    <row r="8" spans="1:1022" ht="28.5" customHeight="1" x14ac:dyDescent="0.2">
      <c r="A8" s="457">
        <v>4</v>
      </c>
      <c r="B8" s="458" t="s">
        <v>198</v>
      </c>
      <c r="C8" s="459" t="s">
        <v>199</v>
      </c>
      <c r="D8" s="459">
        <v>30</v>
      </c>
      <c r="E8" s="459"/>
      <c r="F8" s="460"/>
      <c r="G8" s="461"/>
      <c r="H8" s="460"/>
      <c r="I8" s="460"/>
      <c r="J8" s="462"/>
    </row>
    <row r="9" spans="1:1022" x14ac:dyDescent="0.2">
      <c r="A9" s="320"/>
      <c r="B9" s="463" t="s">
        <v>17</v>
      </c>
      <c r="C9" s="464"/>
      <c r="D9" s="322"/>
      <c r="E9" s="465"/>
      <c r="F9" s="779">
        <f>SUM(F5:F8)</f>
        <v>0</v>
      </c>
      <c r="G9" s="780"/>
      <c r="H9" s="779"/>
      <c r="I9" s="779">
        <f>SUM(I5:I8)</f>
        <v>0</v>
      </c>
      <c r="J9" s="466"/>
    </row>
    <row r="10" spans="1:1022" x14ac:dyDescent="0.2">
      <c r="J10" s="467"/>
    </row>
    <row r="11" spans="1:1022" x14ac:dyDescent="0.2">
      <c r="J11" s="467"/>
    </row>
    <row r="12" spans="1:1022" x14ac:dyDescent="0.2">
      <c r="B12" s="5" t="s">
        <v>18</v>
      </c>
      <c r="C12" s="5"/>
      <c r="D12" s="5"/>
      <c r="E12" s="5"/>
      <c r="F12" s="197"/>
      <c r="G12" s="5"/>
      <c r="H12" s="5" t="s">
        <v>19</v>
      </c>
      <c r="I12" s="197"/>
      <c r="J12" s="5"/>
    </row>
    <row r="13" spans="1:1022" x14ac:dyDescent="0.2">
      <c r="B13" s="5" t="s">
        <v>20</v>
      </c>
      <c r="C13" s="5"/>
      <c r="D13" s="5"/>
      <c r="E13" s="5"/>
      <c r="F13" s="197"/>
      <c r="G13" s="5"/>
      <c r="H13" s="197" t="s">
        <v>21</v>
      </c>
      <c r="I13" s="5"/>
    </row>
    <row r="15" spans="1:1022" ht="15" x14ac:dyDescent="0.25">
      <c r="C15" s="468"/>
    </row>
    <row r="16" spans="1:1022" ht="15" x14ac:dyDescent="0.25">
      <c r="C16" s="468"/>
    </row>
  </sheetData>
  <mergeCells count="1">
    <mergeCell ref="A3:I3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25"/>
  <sheetViews>
    <sheetView zoomScaleNormal="100" workbookViewId="0">
      <selection activeCell="E6" sqref="E6:I21"/>
    </sheetView>
  </sheetViews>
  <sheetFormatPr defaultRowHeight="14.25" x14ac:dyDescent="0.2"/>
  <cols>
    <col min="1" max="1" width="3.625" style="4" customWidth="1"/>
    <col min="2" max="2" width="44.875" style="4" customWidth="1"/>
    <col min="3" max="3" width="10.25" style="4" customWidth="1"/>
    <col min="4" max="4" width="6.375" style="4" customWidth="1"/>
    <col min="5" max="5" width="12.625" style="4" customWidth="1"/>
    <col min="6" max="6" width="10.875" style="4" customWidth="1"/>
    <col min="7" max="7" width="7" style="4" customWidth="1"/>
    <col min="8" max="8" width="12.125" style="4" customWidth="1"/>
    <col min="9" max="9" width="9.875" style="4" customWidth="1"/>
    <col min="10" max="10" width="10.25" style="4" customWidth="1"/>
    <col min="11" max="1022" width="8" style="4" customWidth="1"/>
    <col min="1023" max="1025" width="8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334"/>
    </row>
    <row r="4" spans="1:1022" x14ac:dyDescent="0.2">
      <c r="A4" s="469" t="s">
        <v>200</v>
      </c>
      <c r="B4" s="182"/>
      <c r="C4" s="182"/>
      <c r="D4" s="182"/>
    </row>
    <row r="5" spans="1:1022" s="55" customFormat="1" ht="84.75" customHeight="1" x14ac:dyDescent="0.2">
      <c r="A5" s="134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35" t="s">
        <v>7</v>
      </c>
      <c r="G5" s="13" t="s">
        <v>8</v>
      </c>
      <c r="H5" s="14" t="s">
        <v>9</v>
      </c>
      <c r="I5" s="11" t="s">
        <v>10</v>
      </c>
      <c r="J5" s="15" t="s">
        <v>11</v>
      </c>
    </row>
    <row r="6" spans="1:1022" ht="24.75" customHeight="1" x14ac:dyDescent="0.2">
      <c r="A6" s="470">
        <v>1</v>
      </c>
      <c r="B6" s="471" t="s">
        <v>201</v>
      </c>
      <c r="C6" s="472" t="s">
        <v>13</v>
      </c>
      <c r="D6" s="139">
        <v>1800</v>
      </c>
      <c r="E6" s="473"/>
      <c r="F6" s="474"/>
      <c r="G6" s="23"/>
      <c r="H6" s="475"/>
      <c r="I6" s="476"/>
      <c r="J6" s="372"/>
    </row>
    <row r="7" spans="1:1022" ht="24.75" customHeight="1" x14ac:dyDescent="0.2">
      <c r="A7" s="477">
        <v>2</v>
      </c>
      <c r="B7" s="397" t="s">
        <v>202</v>
      </c>
      <c r="C7" s="67" t="s">
        <v>13</v>
      </c>
      <c r="D7" s="146">
        <v>600</v>
      </c>
      <c r="E7" s="68"/>
      <c r="F7" s="478"/>
      <c r="G7" s="32"/>
      <c r="H7" s="479"/>
      <c r="I7" s="480"/>
      <c r="J7" s="481"/>
    </row>
    <row r="8" spans="1:1022" ht="27" customHeight="1" x14ac:dyDescent="0.2">
      <c r="A8" s="477">
        <v>3</v>
      </c>
      <c r="B8" s="397" t="s">
        <v>203</v>
      </c>
      <c r="C8" s="67" t="s">
        <v>13</v>
      </c>
      <c r="D8" s="146">
        <v>500</v>
      </c>
      <c r="E8" s="68"/>
      <c r="F8" s="478"/>
      <c r="G8" s="32"/>
      <c r="H8" s="479"/>
      <c r="I8" s="480"/>
      <c r="J8" s="481"/>
    </row>
    <row r="9" spans="1:1022" ht="27" customHeight="1" x14ac:dyDescent="0.2">
      <c r="A9" s="477">
        <v>4</v>
      </c>
      <c r="B9" s="397" t="s">
        <v>204</v>
      </c>
      <c r="C9" s="67" t="s">
        <v>13</v>
      </c>
      <c r="D9" s="146">
        <v>400</v>
      </c>
      <c r="E9" s="68"/>
      <c r="F9" s="478"/>
      <c r="G9" s="32"/>
      <c r="H9" s="479"/>
      <c r="I9" s="480"/>
      <c r="J9" s="481"/>
    </row>
    <row r="10" spans="1:1022" s="5" customFormat="1" ht="27" customHeight="1" x14ac:dyDescent="0.2">
      <c r="A10" s="477">
        <v>5</v>
      </c>
      <c r="B10" s="397" t="s">
        <v>205</v>
      </c>
      <c r="C10" s="67" t="s">
        <v>13</v>
      </c>
      <c r="D10" s="146">
        <v>100</v>
      </c>
      <c r="E10" s="69"/>
      <c r="F10" s="478"/>
      <c r="G10" s="32"/>
      <c r="H10" s="479"/>
      <c r="I10" s="480"/>
      <c r="J10" s="481"/>
    </row>
    <row r="11" spans="1:1022" ht="15.95" customHeight="1" x14ac:dyDescent="0.2">
      <c r="A11" s="477">
        <v>6</v>
      </c>
      <c r="B11" s="482" t="s">
        <v>206</v>
      </c>
      <c r="C11" s="67" t="s">
        <v>13</v>
      </c>
      <c r="D11" s="146">
        <v>100</v>
      </c>
      <c r="E11" s="69"/>
      <c r="F11" s="478"/>
      <c r="G11" s="32"/>
      <c r="H11" s="479"/>
      <c r="I11" s="480"/>
      <c r="J11" s="481"/>
    </row>
    <row r="12" spans="1:1022" ht="15.95" customHeight="1" x14ac:dyDescent="0.2">
      <c r="A12" s="477">
        <v>7</v>
      </c>
      <c r="B12" s="483" t="s">
        <v>207</v>
      </c>
      <c r="C12" s="67" t="s">
        <v>13</v>
      </c>
      <c r="D12" s="146">
        <v>100</v>
      </c>
      <c r="E12" s="68"/>
      <c r="F12" s="478"/>
      <c r="G12" s="32"/>
      <c r="H12" s="479"/>
      <c r="I12" s="480"/>
      <c r="J12" s="481"/>
    </row>
    <row r="13" spans="1:1022" ht="15.95" customHeight="1" x14ac:dyDescent="0.2">
      <c r="A13" s="477">
        <v>8</v>
      </c>
      <c r="B13" s="483" t="s">
        <v>208</v>
      </c>
      <c r="C13" s="67" t="s">
        <v>13</v>
      </c>
      <c r="D13" s="146">
        <v>140</v>
      </c>
      <c r="E13" s="68"/>
      <c r="F13" s="478"/>
      <c r="G13" s="32"/>
      <c r="H13" s="479"/>
      <c r="I13" s="480"/>
      <c r="J13" s="481"/>
    </row>
    <row r="14" spans="1:1022" ht="15.95" customHeight="1" x14ac:dyDescent="0.2">
      <c r="A14" s="477">
        <v>9</v>
      </c>
      <c r="B14" s="483" t="s">
        <v>209</v>
      </c>
      <c r="C14" s="67" t="s">
        <v>13</v>
      </c>
      <c r="D14" s="146">
        <v>140</v>
      </c>
      <c r="E14" s="68"/>
      <c r="F14" s="478"/>
      <c r="G14" s="32"/>
      <c r="H14" s="479"/>
      <c r="I14" s="480"/>
      <c r="J14" s="481"/>
    </row>
    <row r="15" spans="1:1022" ht="15.95" customHeight="1" x14ac:dyDescent="0.2">
      <c r="A15" s="477">
        <v>10</v>
      </c>
      <c r="B15" s="483" t="s">
        <v>210</v>
      </c>
      <c r="C15" s="67" t="s">
        <v>13</v>
      </c>
      <c r="D15" s="146">
        <v>140</v>
      </c>
      <c r="E15" s="68"/>
      <c r="F15" s="478"/>
      <c r="G15" s="32"/>
      <c r="H15" s="479"/>
      <c r="I15" s="480"/>
      <c r="J15" s="481"/>
    </row>
    <row r="16" spans="1:1022" ht="15.95" customHeight="1" x14ac:dyDescent="0.2">
      <c r="A16" s="477">
        <v>11</v>
      </c>
      <c r="B16" s="483" t="s">
        <v>211</v>
      </c>
      <c r="C16" s="67" t="s">
        <v>13</v>
      </c>
      <c r="D16" s="146">
        <v>140</v>
      </c>
      <c r="E16" s="68"/>
      <c r="F16" s="478"/>
      <c r="G16" s="32"/>
      <c r="H16" s="479"/>
      <c r="I16" s="480"/>
      <c r="J16" s="481"/>
    </row>
    <row r="17" spans="1:10" ht="25.5" x14ac:dyDescent="0.2">
      <c r="A17" s="477">
        <v>12</v>
      </c>
      <c r="B17" s="66" t="s">
        <v>212</v>
      </c>
      <c r="C17" s="67" t="s">
        <v>13</v>
      </c>
      <c r="D17" s="146">
        <v>100</v>
      </c>
      <c r="E17" s="68"/>
      <c r="F17" s="478"/>
      <c r="G17" s="32"/>
      <c r="H17" s="479"/>
      <c r="I17" s="480"/>
      <c r="J17" s="481"/>
    </row>
    <row r="18" spans="1:10" ht="26.25" customHeight="1" x14ac:dyDescent="0.2">
      <c r="A18" s="477">
        <v>13</v>
      </c>
      <c r="B18" s="66" t="s">
        <v>213</v>
      </c>
      <c r="C18" s="67" t="s">
        <v>13</v>
      </c>
      <c r="D18" s="68">
        <v>8000</v>
      </c>
      <c r="E18" s="68"/>
      <c r="F18" s="478"/>
      <c r="G18" s="32"/>
      <c r="H18" s="479"/>
      <c r="I18" s="480"/>
      <c r="J18" s="481"/>
    </row>
    <row r="19" spans="1:10" ht="15.95" customHeight="1" x14ac:dyDescent="0.2">
      <c r="A19" s="477">
        <v>14</v>
      </c>
      <c r="B19" s="66" t="s">
        <v>214</v>
      </c>
      <c r="C19" s="67" t="s">
        <v>13</v>
      </c>
      <c r="D19" s="146">
        <v>1600</v>
      </c>
      <c r="E19" s="68"/>
      <c r="F19" s="478"/>
      <c r="G19" s="32"/>
      <c r="H19" s="479"/>
      <c r="I19" s="480"/>
      <c r="J19" s="481"/>
    </row>
    <row r="20" spans="1:10" ht="28.35" customHeight="1" x14ac:dyDescent="0.2">
      <c r="A20" s="477">
        <v>15</v>
      </c>
      <c r="B20" s="66" t="s">
        <v>215</v>
      </c>
      <c r="C20" s="67" t="s">
        <v>13</v>
      </c>
      <c r="D20" s="146">
        <v>700</v>
      </c>
      <c r="E20" s="68"/>
      <c r="F20" s="478"/>
      <c r="G20" s="32"/>
      <c r="H20" s="479"/>
      <c r="I20" s="480"/>
      <c r="J20" s="481"/>
    </row>
    <row r="21" spans="1:10" ht="26.25" customHeight="1" x14ac:dyDescent="0.2">
      <c r="A21" s="484">
        <v>16</v>
      </c>
      <c r="B21" s="485" t="s">
        <v>216</v>
      </c>
      <c r="C21" s="486" t="s">
        <v>13</v>
      </c>
      <c r="D21" s="153">
        <v>2500</v>
      </c>
      <c r="E21" s="487"/>
      <c r="F21" s="488"/>
      <c r="G21" s="156"/>
      <c r="H21" s="489"/>
      <c r="I21" s="490"/>
      <c r="J21" s="491"/>
    </row>
    <row r="22" spans="1:10" ht="15.95" customHeight="1" x14ac:dyDescent="0.2">
      <c r="A22" s="492"/>
      <c r="B22" s="208" t="s">
        <v>17</v>
      </c>
      <c r="C22" s="493"/>
      <c r="D22" s="354"/>
      <c r="E22" s="354"/>
      <c r="F22" s="355">
        <f>SUM(F6:F21)</f>
        <v>0</v>
      </c>
      <c r="G22" s="354"/>
      <c r="H22" s="354"/>
      <c r="I22" s="494">
        <f>SUM(I6:I21)</f>
        <v>0</v>
      </c>
      <c r="J22" s="495"/>
    </row>
    <row r="24" spans="1:10" x14ac:dyDescent="0.2">
      <c r="B24" s="5" t="s">
        <v>18</v>
      </c>
      <c r="H24" s="5" t="s">
        <v>19</v>
      </c>
    </row>
    <row r="25" spans="1:10" x14ac:dyDescent="0.2">
      <c r="B25" s="5" t="s">
        <v>20</v>
      </c>
      <c r="H25" s="5" t="s">
        <v>21</v>
      </c>
    </row>
  </sheetData>
  <pageMargins left="0.74791666666666701" right="0.74791666666666701" top="0.98402777777777795" bottom="0.98402777777777795" header="0.51180555555555496" footer="0.51180555555555496"/>
  <pageSetup paperSize="9" firstPageNumber="0" orientation="portrait" horizontalDpi="300" verticalDpi="30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47"/>
  <sheetViews>
    <sheetView zoomScaleNormal="100" workbookViewId="0">
      <selection activeCell="E6" sqref="E6:I25"/>
    </sheetView>
  </sheetViews>
  <sheetFormatPr defaultRowHeight="14.25" x14ac:dyDescent="0.2"/>
  <cols>
    <col min="1" max="1" width="4" customWidth="1"/>
    <col min="2" max="2" width="47.625" customWidth="1"/>
    <col min="3" max="4" width="10.625" customWidth="1"/>
    <col min="5" max="5" width="11.5"/>
    <col min="6" max="6" width="10.625" customWidth="1"/>
    <col min="7" max="7" width="7.875" customWidth="1"/>
    <col min="8" max="255" width="10.625" customWidth="1"/>
    <col min="256" max="256" width="3" customWidth="1"/>
    <col min="257" max="257" width="47.625" customWidth="1"/>
    <col min="258" max="511" width="10.625" customWidth="1"/>
    <col min="512" max="512" width="3" customWidth="1"/>
    <col min="513" max="513" width="47.625" customWidth="1"/>
    <col min="514" max="767" width="10.625" customWidth="1"/>
    <col min="768" max="768" width="3" customWidth="1"/>
    <col min="769" max="769" width="47.625" customWidth="1"/>
    <col min="770" max="1025" width="10.62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5"/>
      <c r="B3" s="81"/>
      <c r="C3" s="5"/>
      <c r="D3" s="5"/>
      <c r="E3" s="5"/>
      <c r="F3" s="5"/>
      <c r="G3" s="5"/>
      <c r="H3" s="5"/>
      <c r="I3" s="5"/>
      <c r="J3" s="5"/>
      <c r="K3" s="5"/>
    </row>
    <row r="4" spans="1:1022" x14ac:dyDescent="0.2">
      <c r="A4" s="333" t="s">
        <v>217</v>
      </c>
      <c r="B4" s="496"/>
      <c r="C4" s="496"/>
      <c r="D4" s="496"/>
      <c r="E4" s="496"/>
      <c r="F4" s="496"/>
      <c r="G4" s="496"/>
      <c r="H4" s="496"/>
      <c r="I4" s="496"/>
      <c r="J4" s="496"/>
      <c r="K4" s="132"/>
    </row>
    <row r="5" spans="1:1022" ht="38.25" x14ac:dyDescent="0.2">
      <c r="A5" s="497" t="s">
        <v>2</v>
      </c>
      <c r="B5" s="168" t="s">
        <v>3</v>
      </c>
      <c r="C5" s="168" t="s">
        <v>4</v>
      </c>
      <c r="D5" s="168" t="s">
        <v>5</v>
      </c>
      <c r="E5" s="168" t="s">
        <v>6</v>
      </c>
      <c r="F5" s="168" t="s">
        <v>7</v>
      </c>
      <c r="G5" s="168" t="s">
        <v>8</v>
      </c>
      <c r="H5" s="168" t="s">
        <v>9</v>
      </c>
      <c r="I5" s="168" t="s">
        <v>10</v>
      </c>
      <c r="J5" s="15" t="s">
        <v>11</v>
      </c>
      <c r="K5" s="4"/>
    </row>
    <row r="6" spans="1:1022" x14ac:dyDescent="0.2">
      <c r="A6" s="312">
        <v>1</v>
      </c>
      <c r="B6" s="144" t="s">
        <v>218</v>
      </c>
      <c r="C6" s="189" t="s">
        <v>13</v>
      </c>
      <c r="D6" s="312">
        <v>26000</v>
      </c>
      <c r="E6" s="187"/>
      <c r="F6" s="187"/>
      <c r="G6" s="190"/>
      <c r="H6" s="187"/>
      <c r="I6" s="187"/>
      <c r="J6" s="145"/>
      <c r="K6" s="164"/>
    </row>
    <row r="7" spans="1:1022" ht="25.5" x14ac:dyDescent="0.2">
      <c r="A7" s="312">
        <v>2</v>
      </c>
      <c r="B7" s="144" t="s">
        <v>219</v>
      </c>
      <c r="C7" s="189" t="s">
        <v>13</v>
      </c>
      <c r="D7" s="312">
        <v>1000</v>
      </c>
      <c r="E7" s="187"/>
      <c r="F7" s="187"/>
      <c r="G7" s="190"/>
      <c r="H7" s="187"/>
      <c r="I7" s="187"/>
      <c r="J7" s="145"/>
      <c r="K7" s="164"/>
    </row>
    <row r="8" spans="1:1022" ht="25.5" x14ac:dyDescent="0.2">
      <c r="A8" s="312">
        <v>3</v>
      </c>
      <c r="B8" s="144" t="s">
        <v>220</v>
      </c>
      <c r="C8" s="189" t="s">
        <v>13</v>
      </c>
      <c r="D8" s="312">
        <v>120000</v>
      </c>
      <c r="E8" s="187"/>
      <c r="F8" s="187"/>
      <c r="G8" s="190"/>
      <c r="H8" s="187"/>
      <c r="I8" s="187"/>
      <c r="J8" s="145"/>
      <c r="K8" s="164"/>
    </row>
    <row r="9" spans="1:1022" x14ac:dyDescent="0.2">
      <c r="A9" s="312">
        <v>4</v>
      </c>
      <c r="B9" s="144" t="s">
        <v>221</v>
      </c>
      <c r="C9" s="189" t="s">
        <v>13</v>
      </c>
      <c r="D9" s="312">
        <v>90000</v>
      </c>
      <c r="E9" s="187"/>
      <c r="F9" s="187"/>
      <c r="G9" s="190"/>
      <c r="H9" s="187"/>
      <c r="I9" s="187"/>
      <c r="J9" s="145"/>
      <c r="K9" s="164"/>
    </row>
    <row r="10" spans="1:1022" x14ac:dyDescent="0.2">
      <c r="A10" s="312">
        <v>5</v>
      </c>
      <c r="B10" s="144" t="s">
        <v>222</v>
      </c>
      <c r="C10" s="189" t="s">
        <v>13</v>
      </c>
      <c r="D10" s="312">
        <v>80000</v>
      </c>
      <c r="E10" s="187"/>
      <c r="F10" s="187"/>
      <c r="G10" s="190"/>
      <c r="H10" s="187"/>
      <c r="I10" s="187"/>
      <c r="J10" s="145"/>
      <c r="K10" s="164"/>
    </row>
    <row r="11" spans="1:1022" x14ac:dyDescent="0.2">
      <c r="A11" s="312">
        <v>6</v>
      </c>
      <c r="B11" s="144" t="s">
        <v>223</v>
      </c>
      <c r="C11" s="189" t="s">
        <v>13</v>
      </c>
      <c r="D11" s="312">
        <v>81000</v>
      </c>
      <c r="E11" s="187"/>
      <c r="F11" s="187"/>
      <c r="G11" s="190"/>
      <c r="H11" s="187"/>
      <c r="I11" s="187"/>
      <c r="J11" s="145"/>
      <c r="K11" s="164"/>
    </row>
    <row r="12" spans="1:1022" x14ac:dyDescent="0.2">
      <c r="A12" s="312">
        <v>7</v>
      </c>
      <c r="B12" s="144" t="s">
        <v>224</v>
      </c>
      <c r="C12" s="189" t="s">
        <v>13</v>
      </c>
      <c r="D12" s="312">
        <v>24000</v>
      </c>
      <c r="E12" s="187"/>
      <c r="F12" s="187"/>
      <c r="G12" s="190"/>
      <c r="H12" s="187"/>
      <c r="I12" s="187"/>
      <c r="J12" s="145"/>
      <c r="K12" s="164"/>
    </row>
    <row r="13" spans="1:1022" ht="25.5" x14ac:dyDescent="0.2">
      <c r="A13" s="312">
        <v>8</v>
      </c>
      <c r="B13" s="144" t="s">
        <v>225</v>
      </c>
      <c r="C13" s="189" t="s">
        <v>13</v>
      </c>
      <c r="D13" s="312">
        <v>95000</v>
      </c>
      <c r="E13" s="187"/>
      <c r="F13" s="187"/>
      <c r="G13" s="190"/>
      <c r="H13" s="187"/>
      <c r="I13" s="187"/>
      <c r="J13" s="145"/>
      <c r="K13" s="164"/>
    </row>
    <row r="14" spans="1:1022" ht="25.5" x14ac:dyDescent="0.2">
      <c r="A14" s="312">
        <v>9</v>
      </c>
      <c r="B14" s="144" t="s">
        <v>226</v>
      </c>
      <c r="C14" s="189" t="s">
        <v>13</v>
      </c>
      <c r="D14" s="312">
        <v>42000</v>
      </c>
      <c r="E14" s="187"/>
      <c r="F14" s="187"/>
      <c r="G14" s="190"/>
      <c r="H14" s="187"/>
      <c r="I14" s="187"/>
      <c r="J14" s="145"/>
      <c r="K14" s="164"/>
    </row>
    <row r="15" spans="1:1022" x14ac:dyDescent="0.2">
      <c r="A15" s="312">
        <v>10</v>
      </c>
      <c r="B15" s="144" t="s">
        <v>227</v>
      </c>
      <c r="C15" s="189" t="s">
        <v>13</v>
      </c>
      <c r="D15" s="312">
        <v>2500</v>
      </c>
      <c r="E15" s="187"/>
      <c r="F15" s="187"/>
      <c r="G15" s="190"/>
      <c r="H15" s="187"/>
      <c r="I15" s="187"/>
      <c r="J15" s="145"/>
      <c r="K15" s="164"/>
    </row>
    <row r="16" spans="1:1022" x14ac:dyDescent="0.2">
      <c r="A16" s="312">
        <v>11</v>
      </c>
      <c r="B16" s="144" t="s">
        <v>228</v>
      </c>
      <c r="C16" s="189" t="s">
        <v>13</v>
      </c>
      <c r="D16" s="312">
        <v>3000</v>
      </c>
      <c r="E16" s="187"/>
      <c r="F16" s="187"/>
      <c r="G16" s="190"/>
      <c r="H16" s="187"/>
      <c r="I16" s="187"/>
      <c r="J16" s="145"/>
      <c r="K16" s="164"/>
    </row>
    <row r="17" spans="1:11" x14ac:dyDescent="0.2">
      <c r="A17" s="312">
        <v>12</v>
      </c>
      <c r="B17" s="144" t="s">
        <v>229</v>
      </c>
      <c r="C17" s="189" t="s">
        <v>13</v>
      </c>
      <c r="D17" s="312">
        <v>3000</v>
      </c>
      <c r="E17" s="187"/>
      <c r="F17" s="187"/>
      <c r="G17" s="190"/>
      <c r="H17" s="187"/>
      <c r="I17" s="187"/>
      <c r="J17" s="145"/>
      <c r="K17" s="164"/>
    </row>
    <row r="18" spans="1:11" s="4" customFormat="1" x14ac:dyDescent="0.2">
      <c r="A18" s="312">
        <v>13</v>
      </c>
      <c r="B18" s="144" t="s">
        <v>230</v>
      </c>
      <c r="C18" s="189" t="s">
        <v>13</v>
      </c>
      <c r="D18" s="312">
        <v>2</v>
      </c>
      <c r="E18" s="187"/>
      <c r="F18" s="187"/>
      <c r="G18" s="190"/>
      <c r="H18" s="187"/>
      <c r="I18" s="187"/>
      <c r="J18" s="145"/>
      <c r="K18" s="164"/>
    </row>
    <row r="19" spans="1:11" s="4" customFormat="1" x14ac:dyDescent="0.2">
      <c r="A19" s="312">
        <v>14</v>
      </c>
      <c r="B19" s="144" t="s">
        <v>231</v>
      </c>
      <c r="C19" s="189" t="s">
        <v>13</v>
      </c>
      <c r="D19" s="312">
        <v>4500</v>
      </c>
      <c r="E19" s="187"/>
      <c r="F19" s="187"/>
      <c r="G19" s="190"/>
      <c r="H19" s="187"/>
      <c r="I19" s="187"/>
      <c r="J19" s="145"/>
      <c r="K19" s="164"/>
    </row>
    <row r="20" spans="1:11" s="4" customFormat="1" ht="25.5" x14ac:dyDescent="0.2">
      <c r="A20" s="312">
        <v>15</v>
      </c>
      <c r="B20" s="144" t="s">
        <v>232</v>
      </c>
      <c r="C20" s="189" t="s">
        <v>13</v>
      </c>
      <c r="D20" s="312">
        <v>1000</v>
      </c>
      <c r="E20" s="187"/>
      <c r="F20" s="187"/>
      <c r="G20" s="190"/>
      <c r="H20" s="187"/>
      <c r="I20" s="187"/>
      <c r="J20" s="145"/>
      <c r="K20" s="164"/>
    </row>
    <row r="21" spans="1:11" s="4" customFormat="1" ht="38.25" x14ac:dyDescent="0.2">
      <c r="A21" s="312">
        <v>16</v>
      </c>
      <c r="B21" s="144" t="s">
        <v>233</v>
      </c>
      <c r="C21" s="189" t="s">
        <v>13</v>
      </c>
      <c r="D21" s="312">
        <v>15000</v>
      </c>
      <c r="E21" s="187"/>
      <c r="F21" s="187"/>
      <c r="G21" s="190"/>
      <c r="H21" s="187"/>
      <c r="I21" s="187"/>
      <c r="J21" s="145"/>
      <c r="K21" s="164"/>
    </row>
    <row r="22" spans="1:11" ht="38.25" x14ac:dyDescent="0.2">
      <c r="A22" s="312">
        <v>17</v>
      </c>
      <c r="B22" s="144" t="s">
        <v>234</v>
      </c>
      <c r="C22" s="189" t="s">
        <v>13</v>
      </c>
      <c r="D22" s="312">
        <v>1000</v>
      </c>
      <c r="E22" s="187"/>
      <c r="F22" s="187"/>
      <c r="G22" s="190"/>
      <c r="H22" s="187"/>
      <c r="I22" s="187"/>
      <c r="J22" s="145"/>
      <c r="K22" s="164"/>
    </row>
    <row r="23" spans="1:11" ht="38.25" x14ac:dyDescent="0.2">
      <c r="A23" s="312">
        <v>18</v>
      </c>
      <c r="B23" s="144" t="s">
        <v>235</v>
      </c>
      <c r="C23" s="189" t="s">
        <v>13</v>
      </c>
      <c r="D23" s="312">
        <v>1000</v>
      </c>
      <c r="E23" s="187"/>
      <c r="F23" s="187"/>
      <c r="G23" s="190"/>
      <c r="H23" s="187"/>
      <c r="I23" s="187"/>
      <c r="J23" s="145"/>
      <c r="K23" s="164"/>
    </row>
    <row r="24" spans="1:11" x14ac:dyDescent="0.2">
      <c r="A24" s="312">
        <v>19</v>
      </c>
      <c r="B24" s="144" t="s">
        <v>236</v>
      </c>
      <c r="C24" s="189" t="s">
        <v>13</v>
      </c>
      <c r="D24" s="312">
        <v>1000</v>
      </c>
      <c r="E24" s="187"/>
      <c r="F24" s="187"/>
      <c r="G24" s="190"/>
      <c r="H24" s="187"/>
      <c r="I24" s="187"/>
      <c r="J24" s="145"/>
      <c r="K24" s="164"/>
    </row>
    <row r="25" spans="1:11" x14ac:dyDescent="0.2">
      <c r="A25" s="312">
        <v>20</v>
      </c>
      <c r="B25" s="144" t="s">
        <v>237</v>
      </c>
      <c r="C25" s="189" t="s">
        <v>13</v>
      </c>
      <c r="D25" s="312">
        <v>1000</v>
      </c>
      <c r="E25" s="187"/>
      <c r="F25" s="187"/>
      <c r="G25" s="190"/>
      <c r="H25" s="187"/>
      <c r="I25" s="187"/>
      <c r="J25" s="145"/>
      <c r="K25" s="164"/>
    </row>
    <row r="26" spans="1:11" x14ac:dyDescent="0.2">
      <c r="A26" s="189"/>
      <c r="B26" s="498" t="s">
        <v>17</v>
      </c>
      <c r="C26" s="306"/>
      <c r="D26" s="312"/>
      <c r="E26" s="187"/>
      <c r="F26" s="499">
        <f>SUM(F6:F25)</f>
        <v>0</v>
      </c>
      <c r="G26" s="312"/>
      <c r="H26" s="187"/>
      <c r="I26" s="499">
        <f>SUM(I6:I25)</f>
        <v>0</v>
      </c>
      <c r="J26" s="312"/>
      <c r="K26" s="164"/>
    </row>
    <row r="27" spans="1:11" x14ac:dyDescent="0.2">
      <c r="A27" s="500"/>
      <c r="B27" s="424"/>
      <c r="C27" s="424"/>
      <c r="D27" s="132"/>
      <c r="E27" s="132"/>
      <c r="F27" s="426"/>
      <c r="G27" s="132"/>
      <c r="H27" s="132"/>
      <c r="I27" s="132"/>
      <c r="J27" s="132"/>
      <c r="K27" s="164"/>
    </row>
    <row r="28" spans="1:11" x14ac:dyDescent="0.2">
      <c r="A28" s="500"/>
      <c r="B28" s="424"/>
      <c r="C28" s="424"/>
      <c r="D28" s="132"/>
      <c r="E28" s="132"/>
      <c r="F28" s="426"/>
      <c r="G28" s="132"/>
      <c r="H28" s="132"/>
      <c r="I28" s="132"/>
      <c r="J28" s="132"/>
      <c r="K28" s="164"/>
    </row>
    <row r="29" spans="1:11" ht="15" x14ac:dyDescent="0.2">
      <c r="A29" s="501"/>
      <c r="B29" s="71"/>
      <c r="C29" s="71"/>
      <c r="D29" s="71"/>
      <c r="E29" s="71"/>
      <c r="F29" s="71"/>
      <c r="G29" s="71"/>
      <c r="H29" s="502"/>
      <c r="I29" s="502"/>
      <c r="J29" s="71"/>
      <c r="K29" s="164"/>
    </row>
    <row r="30" spans="1:11" ht="15.75" x14ac:dyDescent="0.25">
      <c r="A30" s="71"/>
      <c r="B30" s="503" t="s">
        <v>238</v>
      </c>
      <c r="C30" s="503"/>
      <c r="D30" s="71"/>
      <c r="E30" s="71"/>
      <c r="F30" s="71"/>
      <c r="G30" s="71"/>
      <c r="H30" s="71"/>
      <c r="I30" s="71"/>
      <c r="J30" s="132"/>
      <c r="K30" s="132"/>
    </row>
    <row r="31" spans="1:11" x14ac:dyDescent="0.2">
      <c r="K31" s="132"/>
    </row>
    <row r="32" spans="1:11" x14ac:dyDescent="0.2">
      <c r="A32" s="132">
        <v>1</v>
      </c>
      <c r="B32" s="132" t="s">
        <v>239</v>
      </c>
      <c r="C32" s="132"/>
      <c r="D32" s="132"/>
      <c r="E32" s="132"/>
      <c r="F32" s="132"/>
      <c r="G32" s="132"/>
      <c r="H32" s="132"/>
      <c r="K32" s="132"/>
    </row>
    <row r="33" spans="1:11" x14ac:dyDescent="0.2">
      <c r="A33" s="132">
        <v>2</v>
      </c>
      <c r="B33" s="132" t="s">
        <v>240</v>
      </c>
      <c r="C33" s="132"/>
      <c r="D33" s="132"/>
      <c r="E33" s="132"/>
      <c r="F33" s="132"/>
      <c r="G33" s="132"/>
      <c r="H33" s="132"/>
      <c r="K33" s="334"/>
    </row>
    <row r="34" spans="1:11" x14ac:dyDescent="0.2">
      <c r="A34" s="132">
        <v>3</v>
      </c>
      <c r="B34" s="132" t="s">
        <v>241</v>
      </c>
      <c r="C34" s="132"/>
      <c r="D34" s="132"/>
      <c r="E34" s="132"/>
      <c r="F34" s="132"/>
      <c r="G34" s="132"/>
      <c r="H34" s="132"/>
      <c r="K34" s="5"/>
    </row>
    <row r="35" spans="1:11" x14ac:dyDescent="0.2">
      <c r="A35" s="132">
        <v>4</v>
      </c>
      <c r="B35" s="164" t="s">
        <v>242</v>
      </c>
      <c r="C35" s="164"/>
      <c r="D35" s="164"/>
      <c r="E35" s="164"/>
      <c r="F35" s="164"/>
      <c r="G35" s="164"/>
      <c r="H35" s="164"/>
      <c r="K35" s="5"/>
    </row>
    <row r="36" spans="1:11" x14ac:dyDescent="0.2">
      <c r="A36" s="132">
        <v>5</v>
      </c>
      <c r="B36" s="164" t="s">
        <v>243</v>
      </c>
      <c r="C36" s="164"/>
      <c r="D36" s="164"/>
      <c r="E36" s="164"/>
      <c r="F36" s="164"/>
      <c r="G36" s="164"/>
      <c r="H36" s="164"/>
      <c r="K36" s="5"/>
    </row>
    <row r="37" spans="1:11" x14ac:dyDescent="0.2">
      <c r="A37" s="132">
        <v>6</v>
      </c>
      <c r="B37" s="164" t="s">
        <v>244</v>
      </c>
      <c r="C37" s="164"/>
      <c r="D37" s="164"/>
      <c r="E37" s="164"/>
      <c r="F37" s="164"/>
      <c r="G37" s="164"/>
      <c r="H37" s="164"/>
      <c r="K37" s="5"/>
    </row>
    <row r="38" spans="1:11" x14ac:dyDescent="0.2">
      <c r="A38" s="132">
        <v>7</v>
      </c>
      <c r="B38" s="164" t="s">
        <v>245</v>
      </c>
      <c r="C38" s="164"/>
      <c r="D38" s="164"/>
      <c r="E38" s="164"/>
      <c r="F38" s="164"/>
      <c r="G38" s="164"/>
      <c r="H38" s="164"/>
      <c r="K38" s="5"/>
    </row>
    <row r="39" spans="1:11" x14ac:dyDescent="0.2">
      <c r="A39" s="132">
        <v>8</v>
      </c>
      <c r="B39" s="164" t="s">
        <v>246</v>
      </c>
      <c r="C39" s="164"/>
      <c r="D39" s="164"/>
      <c r="E39" s="164"/>
      <c r="F39" s="164"/>
      <c r="G39" s="164"/>
      <c r="H39" s="164"/>
      <c r="K39" s="5"/>
    </row>
    <row r="40" spans="1:11" x14ac:dyDescent="0.2">
      <c r="A40" s="132">
        <v>9</v>
      </c>
      <c r="B40" s="164" t="s">
        <v>247</v>
      </c>
      <c r="C40" s="164"/>
      <c r="D40" s="164"/>
      <c r="E40" s="164"/>
      <c r="F40" s="164"/>
      <c r="G40" s="164"/>
      <c r="H40" s="164"/>
      <c r="K40" s="5"/>
    </row>
    <row r="41" spans="1:11" x14ac:dyDescent="0.2">
      <c r="A41" s="132">
        <v>10</v>
      </c>
      <c r="B41" s="299" t="s">
        <v>248</v>
      </c>
      <c r="C41" s="4"/>
      <c r="D41" s="4"/>
      <c r="E41" s="4"/>
      <c r="F41" s="4"/>
      <c r="G41" s="4"/>
      <c r="H41" s="4"/>
      <c r="K41" s="5"/>
    </row>
    <row r="42" spans="1:11" x14ac:dyDescent="0.2">
      <c r="A42" s="299">
        <v>12</v>
      </c>
      <c r="B42" s="299" t="s">
        <v>249</v>
      </c>
    </row>
    <row r="43" spans="1:11" x14ac:dyDescent="0.2">
      <c r="A43" s="299">
        <v>13</v>
      </c>
      <c r="B43" s="299" t="s">
        <v>250</v>
      </c>
    </row>
    <row r="46" spans="1:11" s="4" customFormat="1" x14ac:dyDescent="0.2">
      <c r="B46" s="5" t="s">
        <v>18</v>
      </c>
      <c r="H46" s="5" t="s">
        <v>19</v>
      </c>
    </row>
    <row r="47" spans="1:11" s="4" customFormat="1" x14ac:dyDescent="0.2">
      <c r="B47" s="5" t="s">
        <v>20</v>
      </c>
      <c r="H47" s="5" t="s">
        <v>21</v>
      </c>
    </row>
  </sheetData>
  <pageMargins left="0.74791666666666701" right="0.74791666666666701" top="0.98402777777777795" bottom="0.98402777777777795" header="0.51180555555555496" footer="0.51180555555555496"/>
  <pageSetup paperSize="9" firstPageNumber="0" orientation="portrait" horizontalDpi="300" verticalDpi="30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2:AMH16"/>
  <sheetViews>
    <sheetView zoomScaleNormal="100" workbookViewId="0">
      <selection activeCell="E7" sqref="E7:I11"/>
    </sheetView>
  </sheetViews>
  <sheetFormatPr defaultRowHeight="14.25" x14ac:dyDescent="0.2"/>
  <cols>
    <col min="1" max="1" width="4.125" customWidth="1"/>
    <col min="2" max="2" width="52.75" customWidth="1"/>
    <col min="3" max="1025" width="10.5" customWidth="1"/>
  </cols>
  <sheetData>
    <row r="2" spans="1:1022" x14ac:dyDescent="0.2">
      <c r="A2" s="1"/>
      <c r="B2" s="4" t="s">
        <v>447</v>
      </c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</row>
    <row r="3" spans="1:1022" s="5" customFormat="1" ht="12.75" x14ac:dyDescent="0.2">
      <c r="B3" s="6" t="s">
        <v>0</v>
      </c>
      <c r="C3" s="7"/>
      <c r="D3" s="8"/>
      <c r="E3" s="8"/>
      <c r="F3" s="9"/>
      <c r="G3" s="8"/>
      <c r="H3" s="8"/>
      <c r="I3" s="8"/>
    </row>
    <row r="4" spans="1:1022" x14ac:dyDescent="0.2">
      <c r="A4" s="165"/>
      <c r="B4" s="166"/>
      <c r="C4" s="166"/>
      <c r="D4" s="166"/>
      <c r="E4" s="166"/>
      <c r="F4" s="166"/>
      <c r="I4" s="165"/>
    </row>
    <row r="5" spans="1:1022" x14ac:dyDescent="0.2">
      <c r="A5" s="167" t="s">
        <v>251</v>
      </c>
      <c r="B5" s="4"/>
      <c r="C5" s="4"/>
      <c r="D5" s="4"/>
      <c r="E5" s="4"/>
      <c r="F5" s="4"/>
      <c r="G5" s="4"/>
      <c r="H5" s="4"/>
      <c r="I5" s="4"/>
      <c r="J5" s="4"/>
    </row>
    <row r="6" spans="1:1022" ht="38.25" x14ac:dyDescent="0.2">
      <c r="A6" s="168" t="s">
        <v>2</v>
      </c>
      <c r="B6" s="168" t="s">
        <v>3</v>
      </c>
      <c r="C6" s="168" t="s">
        <v>4</v>
      </c>
      <c r="D6" s="168" t="s">
        <v>5</v>
      </c>
      <c r="E6" s="168" t="s">
        <v>89</v>
      </c>
      <c r="F6" s="168" t="s">
        <v>90</v>
      </c>
      <c r="G6" s="168" t="s">
        <v>8</v>
      </c>
      <c r="H6" s="168" t="s">
        <v>91</v>
      </c>
      <c r="I6" s="168" t="s">
        <v>92</v>
      </c>
      <c r="J6" s="15" t="s">
        <v>11</v>
      </c>
    </row>
    <row r="7" spans="1:1022" ht="25.5" x14ac:dyDescent="0.2">
      <c r="A7" s="504">
        <v>1</v>
      </c>
      <c r="B7" s="397" t="s">
        <v>252</v>
      </c>
      <c r="C7" s="504" t="s">
        <v>13</v>
      </c>
      <c r="D7" s="504">
        <v>20</v>
      </c>
      <c r="E7" s="505"/>
      <c r="F7" s="504"/>
      <c r="G7" s="506"/>
      <c r="H7" s="504"/>
      <c r="I7" s="504"/>
      <c r="J7" s="504"/>
    </row>
    <row r="8" spans="1:1022" ht="38.25" x14ac:dyDescent="0.2">
      <c r="A8" s="507">
        <v>2</v>
      </c>
      <c r="B8" s="508" t="s">
        <v>253</v>
      </c>
      <c r="C8" s="67" t="s">
        <v>94</v>
      </c>
      <c r="D8" s="67">
        <v>30</v>
      </c>
      <c r="E8" s="509"/>
      <c r="F8" s="504"/>
      <c r="G8" s="392"/>
      <c r="H8" s="175"/>
      <c r="I8" s="504"/>
      <c r="J8" s="67"/>
    </row>
    <row r="9" spans="1:1022" ht="51" x14ac:dyDescent="0.2">
      <c r="A9" s="507">
        <v>3</v>
      </c>
      <c r="B9" s="508" t="s">
        <v>254</v>
      </c>
      <c r="C9" s="67" t="s">
        <v>94</v>
      </c>
      <c r="D9" s="67">
        <v>4</v>
      </c>
      <c r="E9" s="509"/>
      <c r="F9" s="504"/>
      <c r="G9" s="392"/>
      <c r="H9" s="175"/>
      <c r="I9" s="504"/>
      <c r="J9" s="67"/>
    </row>
    <row r="10" spans="1:1022" ht="25.5" x14ac:dyDescent="0.2">
      <c r="A10" s="507">
        <v>4</v>
      </c>
      <c r="B10" s="508" t="s">
        <v>255</v>
      </c>
      <c r="C10" s="67" t="s">
        <v>94</v>
      </c>
      <c r="D10" s="67">
        <v>6</v>
      </c>
      <c r="E10" s="509"/>
      <c r="F10" s="504"/>
      <c r="G10" s="392"/>
      <c r="H10" s="175"/>
      <c r="I10" s="504"/>
      <c r="J10" s="67"/>
    </row>
    <row r="11" spans="1:1022" ht="25.5" x14ac:dyDescent="0.2">
      <c r="A11" s="510">
        <v>5</v>
      </c>
      <c r="B11" s="508" t="s">
        <v>256</v>
      </c>
      <c r="C11" s="67" t="s">
        <v>94</v>
      </c>
      <c r="D11" s="486">
        <v>6</v>
      </c>
      <c r="E11" s="511"/>
      <c r="F11" s="512"/>
      <c r="G11" s="513"/>
      <c r="H11" s="514"/>
      <c r="I11" s="512"/>
      <c r="J11" s="486"/>
    </row>
    <row r="12" spans="1:1022" x14ac:dyDescent="0.2">
      <c r="A12" s="515"/>
      <c r="B12" s="516" t="s">
        <v>68</v>
      </c>
      <c r="C12" s="517"/>
      <c r="D12" s="517"/>
      <c r="E12" s="517"/>
      <c r="F12" s="781">
        <f>SUM(F7:F11)</f>
        <v>0</v>
      </c>
      <c r="G12" s="781"/>
      <c r="H12" s="781"/>
      <c r="I12" s="781">
        <f>SUM(I7:I11)</f>
        <v>0</v>
      </c>
      <c r="J12" s="518"/>
    </row>
    <row r="13" spans="1:1022" x14ac:dyDescent="0.2">
      <c r="A13" s="519"/>
      <c r="B13" s="520"/>
      <c r="C13" s="520"/>
      <c r="D13" s="520"/>
      <c r="E13" s="520"/>
      <c r="F13" s="520"/>
      <c r="G13" s="520"/>
      <c r="H13" s="520"/>
      <c r="I13" s="520"/>
      <c r="J13" s="521"/>
    </row>
    <row r="14" spans="1:1022" x14ac:dyDescent="0.2">
      <c r="A14" s="181"/>
      <c r="B14" s="181"/>
      <c r="C14" s="181"/>
      <c r="D14" s="181"/>
      <c r="E14" s="181"/>
      <c r="F14" s="181"/>
      <c r="G14" s="181"/>
      <c r="H14" s="181"/>
      <c r="I14" s="181"/>
      <c r="J14" s="181"/>
    </row>
    <row r="15" spans="1:1022" x14ac:dyDescent="0.2">
      <c r="A15" s="181"/>
      <c r="B15" s="5" t="s">
        <v>18</v>
      </c>
      <c r="C15" s="5"/>
      <c r="D15" s="5"/>
      <c r="E15" s="5"/>
      <c r="F15" s="5"/>
      <c r="G15" s="5" t="s">
        <v>19</v>
      </c>
      <c r="H15" s="5"/>
      <c r="I15" s="5"/>
      <c r="J15" s="181"/>
    </row>
    <row r="16" spans="1:1022" x14ac:dyDescent="0.2">
      <c r="A16" s="181"/>
      <c r="B16" s="5" t="s">
        <v>20</v>
      </c>
      <c r="C16" s="5"/>
      <c r="D16" s="5"/>
      <c r="E16" s="5"/>
      <c r="F16" s="5"/>
      <c r="G16" s="5" t="s">
        <v>21</v>
      </c>
      <c r="H16" s="5"/>
      <c r="I16" s="181"/>
      <c r="J16" s="181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I17"/>
  <sheetViews>
    <sheetView zoomScaleNormal="100" workbookViewId="0">
      <selection activeCell="E6" sqref="E6:I10"/>
    </sheetView>
  </sheetViews>
  <sheetFormatPr defaultRowHeight="14.25" x14ac:dyDescent="0.2"/>
  <cols>
    <col min="1" max="1" width="4" style="4" customWidth="1"/>
    <col min="2" max="2" width="39.625" style="4" customWidth="1"/>
    <col min="3" max="3" width="22" style="4" customWidth="1"/>
    <col min="4" max="4" width="6.5" style="4" customWidth="1"/>
    <col min="5" max="5" width="11.75" style="4" customWidth="1"/>
    <col min="6" max="6" width="11.25" style="4" customWidth="1"/>
    <col min="7" max="7" width="7.75" style="4" customWidth="1"/>
    <col min="8" max="8" width="11.25" style="4" customWidth="1"/>
    <col min="9" max="9" width="11.625" style="4" customWidth="1"/>
    <col min="10" max="256" width="10.5" style="4" customWidth="1"/>
    <col min="257" max="257" width="4" style="4" customWidth="1"/>
    <col min="258" max="258" width="39.625" style="4" customWidth="1"/>
    <col min="259" max="259" width="6.5" style="4" customWidth="1"/>
    <col min="260" max="260" width="10.5" style="4" customWidth="1"/>
    <col min="261" max="261" width="7.125" style="4" customWidth="1"/>
    <col min="262" max="262" width="11.25" style="4" customWidth="1"/>
    <col min="263" max="263" width="7.75" style="4" customWidth="1"/>
    <col min="264" max="264" width="9.375" style="4" customWidth="1"/>
    <col min="265" max="265" width="9.5" style="4" customWidth="1"/>
    <col min="266" max="512" width="10.5" style="4" customWidth="1"/>
    <col min="513" max="513" width="4" style="4" customWidth="1"/>
    <col min="514" max="514" width="39.625" style="4" customWidth="1"/>
    <col min="515" max="515" width="6.5" style="4" customWidth="1"/>
    <col min="516" max="516" width="10.5" style="4" customWidth="1"/>
    <col min="517" max="517" width="7.125" style="4" customWidth="1"/>
    <col min="518" max="518" width="11.25" style="4" customWidth="1"/>
    <col min="519" max="519" width="7.75" style="4" customWidth="1"/>
    <col min="520" max="520" width="9.375" style="4" customWidth="1"/>
    <col min="521" max="521" width="9.5" style="4" customWidth="1"/>
    <col min="522" max="768" width="10.5" style="4" customWidth="1"/>
    <col min="769" max="769" width="4" style="4" customWidth="1"/>
    <col min="770" max="770" width="39.625" style="4" customWidth="1"/>
    <col min="771" max="771" width="6.5" style="4" customWidth="1"/>
    <col min="772" max="772" width="10.5" style="4" customWidth="1"/>
    <col min="773" max="773" width="7.125" style="4" customWidth="1"/>
    <col min="774" max="774" width="11.25" style="4" customWidth="1"/>
    <col min="775" max="775" width="7.75" style="4" customWidth="1"/>
    <col min="776" max="776" width="9.375" style="4" customWidth="1"/>
    <col min="777" max="777" width="9.5" style="4" customWidth="1"/>
    <col min="778" max="1023" width="10.5" style="4" customWidth="1"/>
    <col min="1024" max="1025" width="10.5" customWidth="1"/>
  </cols>
  <sheetData>
    <row r="1" spans="1:1023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/>
    </row>
    <row r="2" spans="1:1023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3" s="523" customFormat="1" x14ac:dyDescent="0.2">
      <c r="A3" s="522"/>
      <c r="B3" s="522"/>
      <c r="C3" s="522"/>
      <c r="D3" s="522"/>
      <c r="E3" s="522"/>
      <c r="F3" s="522"/>
      <c r="G3" s="522"/>
      <c r="H3" s="522"/>
      <c r="I3" s="522"/>
      <c r="J3" s="522"/>
    </row>
    <row r="4" spans="1:1023" s="523" customFormat="1" x14ac:dyDescent="0.2">
      <c r="A4" s="522" t="s">
        <v>257</v>
      </c>
      <c r="B4" s="522"/>
      <c r="C4" s="522"/>
      <c r="D4" s="522"/>
      <c r="E4" s="522"/>
      <c r="F4" s="522"/>
      <c r="G4" s="522"/>
      <c r="H4" s="522"/>
      <c r="I4" s="522"/>
      <c r="J4" s="522"/>
    </row>
    <row r="5" spans="1:1023" ht="38.25" x14ac:dyDescent="0.2">
      <c r="A5" s="10" t="s">
        <v>192</v>
      </c>
      <c r="B5" s="11" t="s">
        <v>3</v>
      </c>
      <c r="C5" s="11" t="s">
        <v>70</v>
      </c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5" t="s">
        <v>11</v>
      </c>
    </row>
    <row r="6" spans="1:1023" ht="38.25" x14ac:dyDescent="0.2">
      <c r="A6" s="524">
        <v>1</v>
      </c>
      <c r="B6" s="525" t="s">
        <v>258</v>
      </c>
      <c r="C6" s="411" t="s">
        <v>259</v>
      </c>
      <c r="D6" s="386">
        <v>140</v>
      </c>
      <c r="E6" s="526"/>
      <c r="F6" s="526"/>
      <c r="G6" s="527"/>
      <c r="H6" s="526"/>
      <c r="I6" s="526"/>
      <c r="J6" s="528"/>
    </row>
    <row r="7" spans="1:1023" x14ac:dyDescent="0.2">
      <c r="A7" s="529">
        <v>2</v>
      </c>
      <c r="B7" s="530" t="s">
        <v>260</v>
      </c>
      <c r="C7" s="417" t="s">
        <v>25</v>
      </c>
      <c r="D7" s="85">
        <v>24</v>
      </c>
      <c r="E7" s="531"/>
      <c r="F7" s="531"/>
      <c r="G7" s="532"/>
      <c r="H7" s="531"/>
      <c r="I7" s="531"/>
      <c r="J7" s="533"/>
    </row>
    <row r="8" spans="1:1023" x14ac:dyDescent="0.2">
      <c r="A8" s="529">
        <v>3</v>
      </c>
      <c r="B8" s="530" t="s">
        <v>261</v>
      </c>
      <c r="C8" s="534" t="s">
        <v>262</v>
      </c>
      <c r="D8" s="85">
        <v>24</v>
      </c>
      <c r="E8" s="531"/>
      <c r="F8" s="531"/>
      <c r="G8" s="532"/>
      <c r="H8" s="531"/>
      <c r="I8" s="531"/>
      <c r="J8" s="533"/>
    </row>
    <row r="9" spans="1:1023" x14ac:dyDescent="0.2">
      <c r="A9" s="529">
        <v>4</v>
      </c>
      <c r="B9" s="530" t="s">
        <v>263</v>
      </c>
      <c r="C9" s="534" t="s">
        <v>262</v>
      </c>
      <c r="D9" s="85">
        <v>24</v>
      </c>
      <c r="E9" s="531"/>
      <c r="F9" s="531"/>
      <c r="G9" s="532"/>
      <c r="H9" s="531"/>
      <c r="I9" s="531"/>
      <c r="J9" s="533"/>
    </row>
    <row r="10" spans="1:1023" x14ac:dyDescent="0.2">
      <c r="A10" s="398">
        <v>5</v>
      </c>
      <c r="B10" s="535" t="s">
        <v>264</v>
      </c>
      <c r="C10" s="536" t="s">
        <v>262</v>
      </c>
      <c r="D10" s="399">
        <v>24</v>
      </c>
      <c r="E10" s="400"/>
      <c r="F10" s="400"/>
      <c r="G10" s="537"/>
      <c r="H10" s="400"/>
      <c r="I10" s="400"/>
      <c r="J10" s="401"/>
    </row>
    <row r="11" spans="1:1023" ht="15" x14ac:dyDescent="0.25">
      <c r="A11" s="538"/>
      <c r="B11" s="539" t="s">
        <v>17</v>
      </c>
      <c r="C11" s="540"/>
      <c r="D11" s="541"/>
      <c r="E11" s="541"/>
      <c r="F11" s="542">
        <f>SUM(F6:F10)</f>
        <v>0</v>
      </c>
      <c r="G11" s="543"/>
      <c r="H11" s="543"/>
      <c r="I11" s="542">
        <f>SUM(I6:I10)</f>
        <v>0</v>
      </c>
      <c r="J11" s="544"/>
    </row>
    <row r="13" spans="1:1023" x14ac:dyDescent="0.2">
      <c r="B13" s="337" t="s">
        <v>265</v>
      </c>
      <c r="C13" s="337"/>
      <c r="E13" s="545"/>
      <c r="G13" s="545"/>
      <c r="H13" s="545"/>
      <c r="I13" s="545"/>
    </row>
    <row r="14" spans="1:1023" ht="29.25" customHeight="1" x14ac:dyDescent="0.2">
      <c r="B14" s="849" t="s">
        <v>266</v>
      </c>
      <c r="C14" s="849"/>
      <c r="D14" s="849"/>
      <c r="E14" s="849"/>
      <c r="F14" s="849"/>
      <c r="G14" s="849"/>
      <c r="H14" s="849"/>
      <c r="I14" s="849"/>
      <c r="J14" s="849"/>
    </row>
    <row r="15" spans="1:1023" x14ac:dyDescent="0.2">
      <c r="E15" s="545"/>
      <c r="G15" s="545"/>
      <c r="H15" s="545"/>
      <c r="I15" s="545"/>
    </row>
    <row r="16" spans="1:1023" x14ac:dyDescent="0.2">
      <c r="A16" s="5"/>
      <c r="B16" s="5" t="s">
        <v>18</v>
      </c>
      <c r="C16" s="5"/>
      <c r="D16" s="5"/>
      <c r="E16" s="197"/>
      <c r="F16" s="5"/>
      <c r="G16" s="197"/>
      <c r="H16" s="197" t="s">
        <v>19</v>
      </c>
      <c r="I16" s="197"/>
      <c r="J16" s="5"/>
    </row>
    <row r="17" spans="1:10" x14ac:dyDescent="0.2">
      <c r="A17" s="5"/>
      <c r="B17" s="5" t="s">
        <v>20</v>
      </c>
      <c r="C17" s="5"/>
      <c r="D17" s="5"/>
      <c r="E17" s="5"/>
      <c r="F17" s="5"/>
      <c r="G17" s="5"/>
      <c r="H17" s="5"/>
      <c r="I17" s="5" t="s">
        <v>21</v>
      </c>
      <c r="J17" s="5"/>
    </row>
  </sheetData>
  <mergeCells count="1">
    <mergeCell ref="B14:J1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13"/>
  <sheetViews>
    <sheetView zoomScaleNormal="100" workbookViewId="0">
      <selection activeCell="E5" sqref="E5:I8"/>
    </sheetView>
  </sheetViews>
  <sheetFormatPr defaultRowHeight="14.25" x14ac:dyDescent="0.2"/>
  <cols>
    <col min="1" max="1" width="4.125" customWidth="1"/>
    <col min="2" max="2" width="55.62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ht="15" customHeight="1" x14ac:dyDescent="0.2">
      <c r="A3" s="214"/>
      <c r="B3" s="850" t="s">
        <v>267</v>
      </c>
      <c r="C3" s="850"/>
      <c r="D3" s="850"/>
      <c r="E3" s="850"/>
      <c r="F3" s="850"/>
      <c r="G3" s="216"/>
      <c r="H3" s="216"/>
      <c r="I3" s="216"/>
      <c r="J3" s="215"/>
    </row>
    <row r="4" spans="1:1022" ht="38.25" x14ac:dyDescent="0.2">
      <c r="A4" s="365" t="s">
        <v>2</v>
      </c>
      <c r="B4" s="546" t="s">
        <v>3</v>
      </c>
      <c r="C4" s="365" t="s">
        <v>4</v>
      </c>
      <c r="D4" s="83" t="s">
        <v>5</v>
      </c>
      <c r="E4" s="83" t="s">
        <v>6</v>
      </c>
      <c r="F4" s="546" t="s">
        <v>7</v>
      </c>
      <c r="G4" s="198" t="s">
        <v>8</v>
      </c>
      <c r="H4" s="547" t="s">
        <v>9</v>
      </c>
      <c r="I4" s="83" t="s">
        <v>10</v>
      </c>
      <c r="J4" s="15" t="s">
        <v>11</v>
      </c>
    </row>
    <row r="5" spans="1:1022" ht="102" x14ac:dyDescent="0.2">
      <c r="A5" s="548">
        <v>1</v>
      </c>
      <c r="B5" s="549" t="s">
        <v>268</v>
      </c>
      <c r="C5" s="472" t="s">
        <v>13</v>
      </c>
      <c r="D5" s="473">
        <v>2000</v>
      </c>
      <c r="E5" s="550"/>
      <c r="F5" s="551"/>
      <c r="G5" s="23"/>
      <c r="H5" s="552"/>
      <c r="I5" s="551"/>
      <c r="J5" s="553"/>
    </row>
    <row r="6" spans="1:1022" ht="95.25" customHeight="1" x14ac:dyDescent="0.2">
      <c r="A6" s="554">
        <v>2</v>
      </c>
      <c r="B6" s="170" t="s">
        <v>269</v>
      </c>
      <c r="C6" s="67" t="s">
        <v>13</v>
      </c>
      <c r="D6" s="68">
        <v>1500</v>
      </c>
      <c r="E6" s="555"/>
      <c r="F6" s="556"/>
      <c r="G6" s="32"/>
      <c r="H6" s="557"/>
      <c r="I6" s="556"/>
      <c r="J6" s="558"/>
    </row>
    <row r="7" spans="1:1022" ht="90" customHeight="1" x14ac:dyDescent="0.2">
      <c r="A7" s="554">
        <v>3</v>
      </c>
      <c r="B7" s="170" t="s">
        <v>270</v>
      </c>
      <c r="C7" s="67" t="s">
        <v>13</v>
      </c>
      <c r="D7" s="68">
        <v>1500</v>
      </c>
      <c r="E7" s="555"/>
      <c r="F7" s="556"/>
      <c r="G7" s="32"/>
      <c r="H7" s="557"/>
      <c r="I7" s="556"/>
      <c r="J7" s="558"/>
    </row>
    <row r="8" spans="1:1022" x14ac:dyDescent="0.2">
      <c r="A8" s="559">
        <v>4</v>
      </c>
      <c r="B8" s="560" t="s">
        <v>271</v>
      </c>
      <c r="C8" s="486" t="s">
        <v>13</v>
      </c>
      <c r="D8" s="487">
        <v>30</v>
      </c>
      <c r="E8" s="561"/>
      <c r="F8" s="562"/>
      <c r="G8" s="156"/>
      <c r="H8" s="563"/>
      <c r="I8" s="562"/>
      <c r="J8" s="564"/>
    </row>
    <row r="9" spans="1:1022" x14ac:dyDescent="0.2">
      <c r="A9" s="218"/>
      <c r="B9" s="565" t="s">
        <v>68</v>
      </c>
      <c r="C9" s="220"/>
      <c r="D9" s="566"/>
      <c r="E9" s="567"/>
      <c r="F9" s="782">
        <f>SUM(F5:F8)</f>
        <v>0</v>
      </c>
      <c r="G9" s="783"/>
      <c r="H9" s="784"/>
      <c r="I9" s="782">
        <f>SUM(I5:I8)</f>
        <v>0</v>
      </c>
      <c r="J9" s="568"/>
    </row>
    <row r="10" spans="1:1022" x14ac:dyDescent="0.2">
      <c r="A10" s="55"/>
      <c r="B10" s="55"/>
      <c r="C10" s="55"/>
      <c r="D10" s="55"/>
      <c r="E10" s="55"/>
      <c r="F10" s="55"/>
      <c r="G10" s="55"/>
      <c r="H10" s="55"/>
      <c r="I10" s="55"/>
      <c r="J10" s="55"/>
    </row>
    <row r="11" spans="1:1022" x14ac:dyDescent="0.2">
      <c r="A11" s="55"/>
      <c r="B11" s="55"/>
      <c r="C11" s="55"/>
      <c r="D11" s="55"/>
      <c r="E11" s="55"/>
      <c r="F11" s="55"/>
      <c r="G11" s="55"/>
      <c r="H11" s="55"/>
      <c r="I11" s="55"/>
      <c r="J11" s="55"/>
    </row>
    <row r="12" spans="1:1022" x14ac:dyDescent="0.2">
      <c r="A12" s="181"/>
      <c r="B12" s="5" t="s">
        <v>18</v>
      </c>
      <c r="C12" s="5"/>
      <c r="D12" s="5"/>
      <c r="E12" s="5"/>
      <c r="F12" s="5"/>
      <c r="G12" s="5" t="s">
        <v>19</v>
      </c>
      <c r="H12" s="5"/>
      <c r="I12" s="5"/>
      <c r="J12" s="181"/>
    </row>
    <row r="13" spans="1:1022" x14ac:dyDescent="0.2">
      <c r="A13" s="181"/>
      <c r="B13" s="5" t="s">
        <v>20</v>
      </c>
      <c r="C13" s="5"/>
      <c r="D13" s="5"/>
      <c r="E13" s="5"/>
      <c r="F13" s="5"/>
      <c r="G13" s="5" t="s">
        <v>21</v>
      </c>
      <c r="H13" s="5"/>
      <c r="I13" s="181"/>
      <c r="J13" s="181"/>
    </row>
  </sheetData>
  <mergeCells count="1">
    <mergeCell ref="B3:F3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15"/>
  <sheetViews>
    <sheetView zoomScaleNormal="100" workbookViewId="0">
      <selection activeCell="E6" sqref="E6:I10"/>
    </sheetView>
  </sheetViews>
  <sheetFormatPr defaultRowHeight="14.25" x14ac:dyDescent="0.2"/>
  <cols>
    <col min="1" max="1" width="4.5" customWidth="1"/>
    <col min="2" max="2" width="58.37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55"/>
      <c r="B3" s="55"/>
      <c r="C3" s="55"/>
      <c r="D3" s="55"/>
      <c r="E3" s="55"/>
      <c r="F3" s="55"/>
      <c r="G3" s="55"/>
      <c r="H3" s="55"/>
      <c r="I3" s="55"/>
      <c r="J3" s="55"/>
    </row>
    <row r="4" spans="1:1022" ht="15" x14ac:dyDescent="0.25">
      <c r="A4" s="569" t="s">
        <v>272</v>
      </c>
      <c r="B4" s="570"/>
      <c r="C4" s="570"/>
      <c r="D4" s="570"/>
      <c r="E4" s="570"/>
      <c r="F4" s="570"/>
      <c r="G4" s="570"/>
      <c r="H4" s="570"/>
      <c r="I4" s="570"/>
      <c r="J4" s="181"/>
    </row>
    <row r="5" spans="1:1022" ht="38.25" x14ac:dyDescent="0.2">
      <c r="A5" s="571" t="s">
        <v>2</v>
      </c>
      <c r="B5" s="572" t="s">
        <v>3</v>
      </c>
      <c r="C5" s="572" t="s">
        <v>4</v>
      </c>
      <c r="D5" s="572" t="s">
        <v>5</v>
      </c>
      <c r="E5" s="572" t="s">
        <v>89</v>
      </c>
      <c r="F5" s="572" t="s">
        <v>90</v>
      </c>
      <c r="G5" s="572" t="s">
        <v>8</v>
      </c>
      <c r="H5" s="572" t="s">
        <v>91</v>
      </c>
      <c r="I5" s="572" t="s">
        <v>92</v>
      </c>
      <c r="J5" s="15" t="s">
        <v>11</v>
      </c>
    </row>
    <row r="6" spans="1:1022" ht="228" customHeight="1" x14ac:dyDescent="0.2">
      <c r="A6" s="573">
        <v>1</v>
      </c>
      <c r="B6" s="574" t="s">
        <v>273</v>
      </c>
      <c r="C6" s="575" t="s">
        <v>13</v>
      </c>
      <c r="D6" s="576">
        <v>150</v>
      </c>
      <c r="E6" s="577"/>
      <c r="F6" s="578"/>
      <c r="G6" s="579"/>
      <c r="H6" s="575"/>
      <c r="I6" s="580"/>
      <c r="J6" s="581"/>
    </row>
    <row r="7" spans="1:1022" ht="38.25" x14ac:dyDescent="0.2">
      <c r="A7" s="582">
        <v>2</v>
      </c>
      <c r="B7" s="583" t="s">
        <v>274</v>
      </c>
      <c r="C7" s="584" t="s">
        <v>13</v>
      </c>
      <c r="D7" s="585">
        <v>120</v>
      </c>
      <c r="E7" s="586"/>
      <c r="F7" s="587"/>
      <c r="G7" s="588"/>
      <c r="H7" s="584"/>
      <c r="I7" s="589"/>
      <c r="J7" s="590"/>
    </row>
    <row r="8" spans="1:1022" ht="25.5" x14ac:dyDescent="0.2">
      <c r="A8" s="582">
        <v>3</v>
      </c>
      <c r="B8" s="583" t="s">
        <v>275</v>
      </c>
      <c r="C8" s="584" t="s">
        <v>13</v>
      </c>
      <c r="D8" s="585">
        <v>20</v>
      </c>
      <c r="E8" s="586"/>
      <c r="F8" s="587"/>
      <c r="G8" s="588"/>
      <c r="H8" s="584"/>
      <c r="I8" s="589"/>
      <c r="J8" s="590"/>
    </row>
    <row r="9" spans="1:1022" ht="261.75" customHeight="1" x14ac:dyDescent="0.2">
      <c r="A9" s="582">
        <v>4</v>
      </c>
      <c r="B9" s="591" t="s">
        <v>276</v>
      </c>
      <c r="C9" s="584" t="s">
        <v>13</v>
      </c>
      <c r="D9" s="585">
        <v>150</v>
      </c>
      <c r="E9" s="586"/>
      <c r="F9" s="587"/>
      <c r="G9" s="588"/>
      <c r="H9" s="584"/>
      <c r="I9" s="589"/>
      <c r="J9" s="590"/>
    </row>
    <row r="10" spans="1:1022" x14ac:dyDescent="0.2">
      <c r="A10" s="592">
        <v>5</v>
      </c>
      <c r="B10" s="374" t="s">
        <v>277</v>
      </c>
      <c r="C10" s="593" t="s">
        <v>13</v>
      </c>
      <c r="D10" s="594">
        <v>120</v>
      </c>
      <c r="E10" s="595"/>
      <c r="F10" s="596"/>
      <c r="G10" s="597"/>
      <c r="H10" s="593"/>
      <c r="I10" s="598"/>
      <c r="J10" s="599"/>
    </row>
    <row r="11" spans="1:1022" x14ac:dyDescent="0.2">
      <c r="A11" s="600"/>
      <c r="B11" s="601" t="s">
        <v>17</v>
      </c>
      <c r="C11" s="602"/>
      <c r="D11" s="602"/>
      <c r="E11" s="602"/>
      <c r="F11" s="785">
        <f>SUM(F6:F10)</f>
        <v>0</v>
      </c>
      <c r="G11" s="786"/>
      <c r="H11" s="786"/>
      <c r="I11" s="787">
        <f>SUM(I6:I10)</f>
        <v>0</v>
      </c>
      <c r="J11" s="603"/>
    </row>
    <row r="12" spans="1:1022" x14ac:dyDescent="0.2">
      <c r="A12" s="55"/>
      <c r="B12" s="55"/>
      <c r="C12" s="55"/>
      <c r="D12" s="55"/>
      <c r="E12" s="55"/>
      <c r="F12" s="55"/>
      <c r="G12" s="55"/>
      <c r="H12" s="55"/>
      <c r="I12" s="55"/>
      <c r="J12" s="55"/>
    </row>
    <row r="13" spans="1:1022" x14ac:dyDescent="0.2">
      <c r="A13" s="55"/>
      <c r="B13" s="55"/>
      <c r="C13" s="55"/>
      <c r="D13" s="55"/>
      <c r="E13" s="55"/>
      <c r="F13" s="55"/>
      <c r="G13" s="55"/>
      <c r="H13" s="55"/>
      <c r="I13" s="55"/>
      <c r="J13" s="55"/>
    </row>
    <row r="14" spans="1:1022" x14ac:dyDescent="0.2">
      <c r="A14" s="181"/>
      <c r="B14" s="5" t="s">
        <v>18</v>
      </c>
      <c r="C14" s="5"/>
      <c r="D14" s="5"/>
      <c r="E14" s="5"/>
      <c r="F14" s="5"/>
      <c r="G14" s="5" t="s">
        <v>19</v>
      </c>
      <c r="H14" s="5"/>
      <c r="I14" s="5"/>
      <c r="J14" s="181"/>
    </row>
    <row r="15" spans="1:1022" x14ac:dyDescent="0.2">
      <c r="A15" s="181"/>
      <c r="B15" s="5" t="s">
        <v>20</v>
      </c>
      <c r="C15" s="5"/>
      <c r="D15" s="5"/>
      <c r="E15" s="5"/>
      <c r="F15" s="5"/>
      <c r="G15" s="5" t="s">
        <v>21</v>
      </c>
      <c r="H15" s="5"/>
      <c r="I15" s="181"/>
      <c r="J15" s="181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10"/>
  <sheetViews>
    <sheetView zoomScaleNormal="100" workbookViewId="0">
      <selection activeCell="E5" sqref="E5:I5"/>
    </sheetView>
  </sheetViews>
  <sheetFormatPr defaultRowHeight="14.25" x14ac:dyDescent="0.2"/>
  <cols>
    <col min="1" max="1" width="3.75" customWidth="1"/>
    <col min="2" max="2" width="54.125" customWidth="1"/>
    <col min="3" max="6" width="10.5" customWidth="1"/>
    <col min="7" max="7" width="6.625" customWidth="1"/>
    <col min="8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81" t="s">
        <v>278</v>
      </c>
      <c r="B3" s="81"/>
      <c r="C3" s="81"/>
      <c r="D3" s="81"/>
      <c r="E3" s="81"/>
      <c r="F3" s="81"/>
      <c r="G3" s="81"/>
      <c r="H3" s="81"/>
      <c r="I3" s="604"/>
      <c r="J3" s="81"/>
    </row>
    <row r="4" spans="1:1022" ht="38.25" x14ac:dyDescent="0.2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15" t="s">
        <v>11</v>
      </c>
    </row>
    <row r="5" spans="1:1022" ht="91.5" customHeight="1" x14ac:dyDescent="0.2">
      <c r="A5" s="605" t="s">
        <v>65</v>
      </c>
      <c r="B5" s="791" t="s">
        <v>279</v>
      </c>
      <c r="C5" s="224" t="s">
        <v>13</v>
      </c>
      <c r="D5" s="220">
        <v>3</v>
      </c>
      <c r="E5" s="606"/>
      <c r="F5" s="607"/>
      <c r="G5" s="608"/>
      <c r="H5" s="493"/>
      <c r="I5" s="609"/>
      <c r="J5" s="495"/>
    </row>
    <row r="6" spans="1:1022" ht="15" x14ac:dyDescent="0.2">
      <c r="A6" s="538"/>
      <c r="B6" s="610" t="s">
        <v>17</v>
      </c>
      <c r="C6" s="611"/>
      <c r="D6" s="611"/>
      <c r="E6" s="611"/>
      <c r="F6" s="788">
        <f>SUM(F5:F5)</f>
        <v>0</v>
      </c>
      <c r="G6" s="789"/>
      <c r="H6" s="789"/>
      <c r="I6" s="790">
        <f>SUM(I5:I5)</f>
        <v>0</v>
      </c>
      <c r="J6" s="612"/>
    </row>
    <row r="9" spans="1:1022" x14ac:dyDescent="0.2">
      <c r="A9" s="181"/>
      <c r="B9" s="5" t="s">
        <v>18</v>
      </c>
      <c r="C9" s="5"/>
      <c r="D9" s="5"/>
      <c r="E9" s="5"/>
      <c r="F9" s="5"/>
      <c r="G9" s="5" t="s">
        <v>19</v>
      </c>
      <c r="H9" s="5"/>
      <c r="I9" s="5"/>
      <c r="J9" s="181"/>
    </row>
    <row r="10" spans="1:1022" x14ac:dyDescent="0.2">
      <c r="A10" s="181"/>
      <c r="B10" s="5" t="s">
        <v>20</v>
      </c>
      <c r="C10" s="5"/>
      <c r="D10" s="5"/>
      <c r="E10" s="5"/>
      <c r="F10" s="5"/>
      <c r="G10" s="5" t="s">
        <v>21</v>
      </c>
      <c r="H10" s="5"/>
      <c r="I10" s="181"/>
      <c r="J10" s="181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16"/>
  <sheetViews>
    <sheetView zoomScaleNormal="100" workbookViewId="0">
      <selection activeCell="E6" sqref="E6:I11"/>
    </sheetView>
  </sheetViews>
  <sheetFormatPr defaultRowHeight="14.25" x14ac:dyDescent="0.2"/>
  <cols>
    <col min="1" max="1" width="4.375" customWidth="1"/>
    <col min="2" max="2" width="69.875" customWidth="1"/>
    <col min="3" max="3" width="9.625" customWidth="1"/>
    <col min="4" max="4" width="7.375" customWidth="1"/>
    <col min="5" max="6" width="10.5" customWidth="1"/>
    <col min="7" max="7" width="6.75" customWidth="1"/>
    <col min="8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4" spans="1:1022" x14ac:dyDescent="0.2">
      <c r="A4" s="469" t="s">
        <v>280</v>
      </c>
      <c r="B4" s="182"/>
      <c r="C4" s="182"/>
      <c r="D4" s="182"/>
      <c r="E4" s="182"/>
      <c r="F4" s="182"/>
      <c r="G4" s="182"/>
      <c r="H4" s="182"/>
      <c r="I4" s="181"/>
      <c r="J4" s="181"/>
    </row>
    <row r="5" spans="1:1022" ht="38.25" x14ac:dyDescent="0.2">
      <c r="A5" s="217" t="s">
        <v>2</v>
      </c>
      <c r="B5" s="217" t="s">
        <v>3</v>
      </c>
      <c r="C5" s="217" t="s">
        <v>4</v>
      </c>
      <c r="D5" s="217" t="s">
        <v>5</v>
      </c>
      <c r="E5" s="217" t="s">
        <v>89</v>
      </c>
      <c r="F5" s="217" t="s">
        <v>90</v>
      </c>
      <c r="G5" s="217" t="s">
        <v>8</v>
      </c>
      <c r="H5" s="217" t="s">
        <v>91</v>
      </c>
      <c r="I5" s="217" t="s">
        <v>92</v>
      </c>
      <c r="J5" s="15" t="s">
        <v>11</v>
      </c>
    </row>
    <row r="6" spans="1:1022" ht="332.25" customHeight="1" x14ac:dyDescent="0.2">
      <c r="A6" s="548">
        <v>1</v>
      </c>
      <c r="B6" s="792" t="s">
        <v>281</v>
      </c>
      <c r="C6" s="613" t="s">
        <v>94</v>
      </c>
      <c r="D6" s="614">
        <v>50</v>
      </c>
      <c r="E6" s="615"/>
      <c r="F6" s="616"/>
      <c r="G6" s="617"/>
      <c r="H6" s="616"/>
      <c r="I6" s="616"/>
      <c r="J6" s="618"/>
    </row>
    <row r="7" spans="1:1022" ht="357" customHeight="1" x14ac:dyDescent="0.2">
      <c r="A7" s="554">
        <v>2</v>
      </c>
      <c r="B7" s="793" t="s">
        <v>282</v>
      </c>
      <c r="C7" s="619" t="s">
        <v>94</v>
      </c>
      <c r="D7" s="620">
        <v>25</v>
      </c>
      <c r="E7" s="621"/>
      <c r="F7" s="175"/>
      <c r="G7" s="392"/>
      <c r="H7" s="175"/>
      <c r="I7" s="175"/>
      <c r="J7" s="622"/>
    </row>
    <row r="8" spans="1:1022" ht="384.75" customHeight="1" x14ac:dyDescent="0.2">
      <c r="A8" s="554">
        <v>3</v>
      </c>
      <c r="B8" s="793" t="s">
        <v>283</v>
      </c>
      <c r="C8" s="619" t="s">
        <v>94</v>
      </c>
      <c r="D8" s="620">
        <v>20</v>
      </c>
      <c r="E8" s="621"/>
      <c r="F8" s="175"/>
      <c r="G8" s="392"/>
      <c r="H8" s="175"/>
      <c r="I8" s="175"/>
      <c r="J8" s="622"/>
    </row>
    <row r="9" spans="1:1022" ht="369.75" x14ac:dyDescent="0.2">
      <c r="A9" s="554">
        <v>4</v>
      </c>
      <c r="B9" s="793" t="s">
        <v>284</v>
      </c>
      <c r="C9" s="619" t="s">
        <v>94</v>
      </c>
      <c r="D9" s="620">
        <v>20</v>
      </c>
      <c r="E9" s="621"/>
      <c r="F9" s="175"/>
      <c r="G9" s="392"/>
      <c r="H9" s="175"/>
      <c r="I9" s="175"/>
      <c r="J9" s="622"/>
    </row>
    <row r="10" spans="1:1022" ht="390" customHeight="1" x14ac:dyDescent="0.2">
      <c r="A10" s="554">
        <v>5</v>
      </c>
      <c r="B10" s="793" t="s">
        <v>285</v>
      </c>
      <c r="C10" s="619" t="s">
        <v>94</v>
      </c>
      <c r="D10" s="620">
        <v>20</v>
      </c>
      <c r="E10" s="621"/>
      <c r="F10" s="175"/>
      <c r="G10" s="392"/>
      <c r="H10" s="175"/>
      <c r="I10" s="175"/>
      <c r="J10" s="622"/>
    </row>
    <row r="11" spans="1:1022" x14ac:dyDescent="0.2">
      <c r="A11" s="554">
        <v>6</v>
      </c>
      <c r="B11" s="389" t="s">
        <v>286</v>
      </c>
      <c r="C11" s="619" t="s">
        <v>94</v>
      </c>
      <c r="D11" s="620">
        <v>150</v>
      </c>
      <c r="E11" s="621"/>
      <c r="F11" s="175"/>
      <c r="G11" s="392"/>
      <c r="H11" s="175"/>
      <c r="I11" s="175"/>
      <c r="J11" s="622"/>
    </row>
    <row r="12" spans="1:1022" x14ac:dyDescent="0.2">
      <c r="A12" s="623"/>
      <c r="B12" s="624" t="s">
        <v>68</v>
      </c>
      <c r="C12" s="625"/>
      <c r="D12" s="625"/>
      <c r="E12" s="625"/>
      <c r="F12" s="626">
        <f>SUM(F6:F11)</f>
        <v>0</v>
      </c>
      <c r="G12" s="627"/>
      <c r="H12" s="625"/>
      <c r="I12" s="626">
        <f>SUM(I6:I11)</f>
        <v>0</v>
      </c>
      <c r="J12" s="628"/>
    </row>
    <row r="15" spans="1:1022" x14ac:dyDescent="0.2">
      <c r="B15" s="5" t="s">
        <v>18</v>
      </c>
      <c r="C15" s="5"/>
      <c r="D15" s="5"/>
      <c r="E15" s="5"/>
      <c r="F15" s="5"/>
      <c r="G15" s="5" t="s">
        <v>19</v>
      </c>
      <c r="H15" s="5"/>
      <c r="I15" s="5"/>
    </row>
    <row r="16" spans="1:1022" x14ac:dyDescent="0.2">
      <c r="B16" s="5" t="s">
        <v>20</v>
      </c>
      <c r="C16" s="5"/>
      <c r="D16" s="5"/>
      <c r="E16" s="5"/>
      <c r="F16" s="5"/>
      <c r="G16" s="5" t="s">
        <v>21</v>
      </c>
      <c r="H16" s="5"/>
      <c r="I16" s="181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2:AMH12"/>
  <sheetViews>
    <sheetView zoomScaleNormal="100" workbookViewId="0">
      <selection activeCell="E7" sqref="E7:I7"/>
    </sheetView>
  </sheetViews>
  <sheetFormatPr defaultRowHeight="14.25" x14ac:dyDescent="0.2"/>
  <cols>
    <col min="1" max="1" width="4.125" customWidth="1"/>
    <col min="2" max="2" width="61.875" customWidth="1"/>
    <col min="3" max="3" width="11" customWidth="1"/>
    <col min="4" max="6" width="10.5" customWidth="1"/>
    <col min="7" max="7" width="6.75" customWidth="1"/>
    <col min="8" max="1025" width="10.5" customWidth="1"/>
  </cols>
  <sheetData>
    <row r="2" spans="1:1022" x14ac:dyDescent="0.2">
      <c r="A2" s="1"/>
      <c r="B2" s="4" t="s">
        <v>447</v>
      </c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</row>
    <row r="3" spans="1:1022" s="5" customFormat="1" ht="12.75" x14ac:dyDescent="0.2">
      <c r="B3" s="6" t="s">
        <v>0</v>
      </c>
      <c r="C3" s="7"/>
      <c r="D3" s="8"/>
      <c r="E3" s="8"/>
      <c r="F3" s="9"/>
      <c r="G3" s="8"/>
      <c r="H3" s="8"/>
      <c r="I3" s="8"/>
    </row>
    <row r="4" spans="1:1022" x14ac:dyDescent="0.2">
      <c r="A4" s="165"/>
      <c r="B4" s="166"/>
      <c r="C4" s="166"/>
      <c r="D4" s="166"/>
      <c r="E4" s="166"/>
      <c r="F4" s="166"/>
      <c r="I4" s="165"/>
    </row>
    <row r="5" spans="1:1022" ht="14.65" customHeight="1" x14ac:dyDescent="0.2">
      <c r="A5" s="214"/>
      <c r="B5" s="846" t="s">
        <v>287</v>
      </c>
      <c r="C5" s="846"/>
      <c r="D5" s="846"/>
      <c r="E5" s="846"/>
      <c r="F5" s="846"/>
      <c r="G5" s="216"/>
      <c r="H5" s="216"/>
      <c r="I5" s="216"/>
      <c r="J5" s="215"/>
    </row>
    <row r="6" spans="1:1022" ht="38.25" x14ac:dyDescent="0.2">
      <c r="A6" s="183" t="s">
        <v>2</v>
      </c>
      <c r="B6" s="183" t="s">
        <v>3</v>
      </c>
      <c r="C6" s="183" t="s">
        <v>4</v>
      </c>
      <c r="D6" s="183" t="s">
        <v>5</v>
      </c>
      <c r="E6" s="183" t="s">
        <v>89</v>
      </c>
      <c r="F6" s="183" t="s">
        <v>90</v>
      </c>
      <c r="G6" s="183" t="s">
        <v>8</v>
      </c>
      <c r="H6" s="183" t="s">
        <v>91</v>
      </c>
      <c r="I6" s="183" t="s">
        <v>92</v>
      </c>
      <c r="J6" s="15" t="s">
        <v>11</v>
      </c>
    </row>
    <row r="7" spans="1:1022" ht="242.25" x14ac:dyDescent="0.2">
      <c r="A7" s="169">
        <v>1</v>
      </c>
      <c r="B7" s="176" t="s">
        <v>288</v>
      </c>
      <c r="C7" s="67" t="s">
        <v>13</v>
      </c>
      <c r="D7" s="67">
        <v>750</v>
      </c>
      <c r="E7" s="84"/>
      <c r="F7" s="177"/>
      <c r="G7" s="392"/>
      <c r="H7" s="169"/>
      <c r="I7" s="629"/>
      <c r="J7" s="169"/>
    </row>
    <row r="8" spans="1:1022" x14ac:dyDescent="0.2">
      <c r="A8" s="169"/>
      <c r="B8" s="630" t="s">
        <v>68</v>
      </c>
      <c r="C8" s="67"/>
      <c r="D8" s="631"/>
      <c r="E8" s="177"/>
      <c r="F8" s="629">
        <f>F7</f>
        <v>0</v>
      </c>
      <c r="G8" s="392"/>
      <c r="H8" s="169"/>
      <c r="I8" s="629">
        <f>SUM(I7)</f>
        <v>0</v>
      </c>
      <c r="J8" s="169"/>
    </row>
    <row r="9" spans="1:1022" x14ac:dyDescent="0.2">
      <c r="A9" s="632"/>
      <c r="B9" s="633"/>
      <c r="C9" s="634"/>
      <c r="D9" s="635"/>
      <c r="E9" s="636"/>
      <c r="F9" s="637"/>
      <c r="G9" s="638"/>
      <c r="H9" s="639"/>
      <c r="I9" s="637"/>
      <c r="J9" s="639"/>
    </row>
    <row r="10" spans="1:1022" x14ac:dyDescent="0.2">
      <c r="A10" s="181"/>
      <c r="B10" s="181"/>
      <c r="C10" s="181"/>
      <c r="D10" s="181"/>
      <c r="E10" s="181"/>
      <c r="F10" s="181"/>
      <c r="G10" s="181"/>
      <c r="H10" s="181"/>
      <c r="I10" s="181"/>
      <c r="J10" s="181"/>
    </row>
    <row r="11" spans="1:1022" x14ac:dyDescent="0.2">
      <c r="A11" s="181"/>
      <c r="B11" s="5" t="s">
        <v>18</v>
      </c>
      <c r="C11" s="5"/>
      <c r="D11" s="5"/>
      <c r="E11" s="5"/>
      <c r="F11" s="5"/>
      <c r="G11" s="5" t="s">
        <v>19</v>
      </c>
      <c r="H11" s="5"/>
      <c r="I11" s="5"/>
      <c r="J11" s="181"/>
    </row>
    <row r="12" spans="1:1022" x14ac:dyDescent="0.2">
      <c r="A12" s="181"/>
      <c r="B12" s="5" t="s">
        <v>20</v>
      </c>
      <c r="C12" s="5"/>
      <c r="D12" s="5"/>
      <c r="E12" s="5"/>
      <c r="F12" s="5"/>
      <c r="G12" s="5" t="s">
        <v>21</v>
      </c>
      <c r="H12" s="5"/>
      <c r="I12" s="181"/>
      <c r="J12" s="181"/>
    </row>
  </sheetData>
  <mergeCells count="1">
    <mergeCell ref="B5:F5"/>
  </mergeCells>
  <pageMargins left="0.78749999999999998" right="0.78749999999999998" top="1.05277777777778" bottom="1.05277777777778" header="0.78749999999999998" footer="0.78749999999999998"/>
  <pageSetup paperSize="9" scale="53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12"/>
  <sheetViews>
    <sheetView zoomScaleNormal="100" workbookViewId="0">
      <selection activeCell="E5" sqref="E5:I8"/>
    </sheetView>
  </sheetViews>
  <sheetFormatPr defaultRowHeight="14.25" x14ac:dyDescent="0.2"/>
  <cols>
    <col min="1" max="1" width="4.25" customWidth="1"/>
    <col min="2" max="2" width="51.875" customWidth="1"/>
    <col min="3" max="3" width="10.5" customWidth="1"/>
    <col min="4" max="4" width="7.875" customWidth="1"/>
    <col min="5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ht="13.9" customHeight="1" x14ac:dyDescent="0.2">
      <c r="A3" s="851" t="s">
        <v>289</v>
      </c>
      <c r="B3" s="851"/>
      <c r="C3" s="851"/>
      <c r="D3" s="851"/>
      <c r="E3" s="851"/>
      <c r="F3" s="851"/>
      <c r="G3" s="851"/>
      <c r="H3" s="851"/>
      <c r="J3" s="640"/>
    </row>
    <row r="4" spans="1:1022" ht="38.25" x14ac:dyDescent="0.2">
      <c r="A4" s="217" t="s">
        <v>2</v>
      </c>
      <c r="B4" s="217" t="s">
        <v>3</v>
      </c>
      <c r="C4" s="217" t="s">
        <v>4</v>
      </c>
      <c r="D4" s="217" t="s">
        <v>5</v>
      </c>
      <c r="E4" s="217" t="s">
        <v>89</v>
      </c>
      <c r="F4" s="217" t="s">
        <v>90</v>
      </c>
      <c r="G4" s="217" t="s">
        <v>8</v>
      </c>
      <c r="H4" s="217" t="s">
        <v>91</v>
      </c>
      <c r="I4" s="217" t="s">
        <v>92</v>
      </c>
      <c r="J4" s="15" t="s">
        <v>11</v>
      </c>
    </row>
    <row r="5" spans="1:1022" ht="157.5" customHeight="1" x14ac:dyDescent="0.2">
      <c r="A5" s="548">
        <v>1</v>
      </c>
      <c r="B5" s="641" t="s">
        <v>290</v>
      </c>
      <c r="C5" s="642" t="s">
        <v>13</v>
      </c>
      <c r="D5" s="642">
        <v>1200</v>
      </c>
      <c r="E5" s="642"/>
      <c r="F5" s="643"/>
      <c r="G5" s="644"/>
      <c r="H5" s="642"/>
      <c r="I5" s="643"/>
      <c r="J5" s="645"/>
    </row>
    <row r="6" spans="1:1022" ht="157.5" customHeight="1" x14ac:dyDescent="0.2">
      <c r="A6" s="554">
        <v>2</v>
      </c>
      <c r="B6" s="646" t="s">
        <v>291</v>
      </c>
      <c r="C6" s="169" t="s">
        <v>13</v>
      </c>
      <c r="D6" s="169">
        <v>1200</v>
      </c>
      <c r="E6" s="169"/>
      <c r="F6" s="629"/>
      <c r="G6" s="647"/>
      <c r="H6" s="169"/>
      <c r="I6" s="629"/>
      <c r="J6" s="394"/>
    </row>
    <row r="7" spans="1:1022" ht="28.5" customHeight="1" x14ac:dyDescent="0.2">
      <c r="A7" s="554">
        <v>3</v>
      </c>
      <c r="B7" s="646" t="s">
        <v>292</v>
      </c>
      <c r="C7" s="169" t="s">
        <v>94</v>
      </c>
      <c r="D7" s="169">
        <v>1200</v>
      </c>
      <c r="E7" s="169"/>
      <c r="F7" s="629"/>
      <c r="G7" s="647"/>
      <c r="H7" s="169"/>
      <c r="I7" s="629"/>
      <c r="J7" s="394"/>
    </row>
    <row r="8" spans="1:1022" ht="23.25" customHeight="1" x14ac:dyDescent="0.2">
      <c r="A8" s="559">
        <v>4</v>
      </c>
      <c r="B8" s="648" t="s">
        <v>293</v>
      </c>
      <c r="C8" s="649" t="s">
        <v>13</v>
      </c>
      <c r="D8" s="649">
        <v>1200</v>
      </c>
      <c r="E8" s="649"/>
      <c r="F8" s="650"/>
      <c r="G8" s="651"/>
      <c r="H8" s="649"/>
      <c r="I8" s="650"/>
      <c r="J8" s="652"/>
    </row>
    <row r="9" spans="1:1022" x14ac:dyDescent="0.2">
      <c r="A9" s="653"/>
      <c r="B9" s="654" t="s">
        <v>17</v>
      </c>
      <c r="C9" s="655"/>
      <c r="D9" s="655"/>
      <c r="E9" s="493"/>
      <c r="F9" s="609">
        <f>SUM(F5:F8)</f>
        <v>0</v>
      </c>
      <c r="G9" s="656"/>
      <c r="H9" s="493"/>
      <c r="I9" s="609">
        <f>SUM(I5:I8)</f>
        <v>0</v>
      </c>
      <c r="J9" s="495"/>
    </row>
    <row r="11" spans="1:1022" x14ac:dyDescent="0.2">
      <c r="A11" s="181"/>
      <c r="B11" s="5" t="s">
        <v>18</v>
      </c>
      <c r="C11" s="5"/>
      <c r="D11" s="5"/>
      <c r="E11" s="5"/>
      <c r="F11" s="5"/>
      <c r="G11" s="5" t="s">
        <v>19</v>
      </c>
      <c r="H11" s="5"/>
      <c r="I11" s="5"/>
      <c r="J11" s="181"/>
    </row>
    <row r="12" spans="1:1022" x14ac:dyDescent="0.2">
      <c r="A12" s="181"/>
      <c r="B12" s="5" t="s">
        <v>20</v>
      </c>
      <c r="C12" s="5"/>
      <c r="D12" s="5"/>
      <c r="E12" s="5"/>
      <c r="F12" s="5"/>
      <c r="G12" s="5" t="s">
        <v>21</v>
      </c>
      <c r="H12" s="5"/>
      <c r="I12" s="181"/>
      <c r="J12" s="181"/>
    </row>
  </sheetData>
  <mergeCells count="1">
    <mergeCell ref="A3:H3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11"/>
  <sheetViews>
    <sheetView zoomScaleNormal="100" workbookViewId="0">
      <selection activeCell="E5" sqref="E5:I6"/>
    </sheetView>
  </sheetViews>
  <sheetFormatPr defaultRowHeight="14.25" x14ac:dyDescent="0.2"/>
  <cols>
    <col min="1" max="1" width="3.75" customWidth="1"/>
    <col min="2" max="2" width="62.125" customWidth="1"/>
    <col min="3" max="6" width="10.5" customWidth="1"/>
    <col min="7" max="7" width="6.25" customWidth="1"/>
    <col min="8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167" t="s">
        <v>294</v>
      </c>
      <c r="B3" s="4"/>
      <c r="C3" s="4"/>
      <c r="D3" s="4"/>
      <c r="E3" s="4"/>
      <c r="F3" s="4"/>
      <c r="G3" s="4"/>
      <c r="H3" s="4"/>
      <c r="I3" s="4"/>
      <c r="J3" s="4"/>
    </row>
    <row r="4" spans="1:1022" ht="38.25" x14ac:dyDescent="0.2">
      <c r="A4" s="657" t="s">
        <v>2</v>
      </c>
      <c r="B4" s="657" t="s">
        <v>3</v>
      </c>
      <c r="C4" s="657" t="s">
        <v>4</v>
      </c>
      <c r="D4" s="657" t="s">
        <v>5</v>
      </c>
      <c r="E4" s="657" t="s">
        <v>89</v>
      </c>
      <c r="F4" s="657" t="s">
        <v>90</v>
      </c>
      <c r="G4" s="657" t="s">
        <v>8</v>
      </c>
      <c r="H4" s="657" t="s">
        <v>91</v>
      </c>
      <c r="I4" s="657" t="s">
        <v>92</v>
      </c>
      <c r="J4" s="15" t="s">
        <v>11</v>
      </c>
    </row>
    <row r="5" spans="1:1022" ht="50.25" customHeight="1" x14ac:dyDescent="0.2">
      <c r="A5" s="317">
        <v>1</v>
      </c>
      <c r="B5" s="316" t="s">
        <v>295</v>
      </c>
      <c r="C5" s="317" t="s">
        <v>296</v>
      </c>
      <c r="D5" s="317">
        <v>10</v>
      </c>
      <c r="E5" s="317"/>
      <c r="F5" s="317"/>
      <c r="G5" s="658"/>
      <c r="H5" s="317"/>
      <c r="I5" s="317"/>
      <c r="J5" s="317"/>
    </row>
    <row r="6" spans="1:1022" ht="50.25" customHeight="1" x14ac:dyDescent="0.2">
      <c r="A6" s="317">
        <v>2</v>
      </c>
      <c r="B6" s="316" t="s">
        <v>297</v>
      </c>
      <c r="C6" s="317" t="s">
        <v>296</v>
      </c>
      <c r="D6" s="317">
        <v>4</v>
      </c>
      <c r="E6" s="317"/>
      <c r="F6" s="317"/>
      <c r="G6" s="658"/>
      <c r="H6" s="317"/>
      <c r="I6" s="317"/>
      <c r="J6" s="317"/>
    </row>
    <row r="7" spans="1:1022" x14ac:dyDescent="0.2">
      <c r="A7" s="659"/>
      <c r="B7" s="660" t="s">
        <v>68</v>
      </c>
      <c r="C7" s="661"/>
      <c r="D7" s="661"/>
      <c r="E7" s="661"/>
      <c r="F7" s="662">
        <f>SUM(F5:F6)</f>
        <v>0</v>
      </c>
      <c r="G7" s="662"/>
      <c r="H7" s="662"/>
      <c r="I7" s="662">
        <f>SUM(I5:I6)</f>
        <v>0</v>
      </c>
      <c r="J7" s="317"/>
    </row>
    <row r="8" spans="1:1022" x14ac:dyDescent="0.2">
      <c r="A8" s="181"/>
      <c r="B8" s="181"/>
      <c r="C8" s="181"/>
      <c r="D8" s="181"/>
      <c r="E8" s="181"/>
      <c r="F8" s="181"/>
      <c r="G8" s="181"/>
      <c r="H8" s="181"/>
      <c r="I8" s="181"/>
      <c r="J8" s="181"/>
    </row>
    <row r="9" spans="1:1022" x14ac:dyDescent="0.2">
      <c r="A9" s="181"/>
      <c r="B9" s="181"/>
      <c r="C9" s="181"/>
      <c r="D9" s="181"/>
      <c r="E9" s="181"/>
      <c r="F9" s="181"/>
      <c r="G9" s="181"/>
      <c r="H9" s="181"/>
      <c r="I9" s="181"/>
      <c r="J9" s="181"/>
    </row>
    <row r="10" spans="1:1022" x14ac:dyDescent="0.2">
      <c r="A10" s="181"/>
      <c r="B10" s="5" t="s">
        <v>18</v>
      </c>
      <c r="C10" s="5"/>
      <c r="D10" s="5"/>
      <c r="E10" s="5"/>
      <c r="F10" s="5"/>
      <c r="G10" s="5" t="s">
        <v>19</v>
      </c>
      <c r="H10" s="5"/>
      <c r="I10" s="5"/>
      <c r="J10" s="181"/>
    </row>
    <row r="11" spans="1:1022" x14ac:dyDescent="0.2">
      <c r="A11" s="181"/>
      <c r="B11" s="5" t="s">
        <v>20</v>
      </c>
      <c r="C11" s="5"/>
      <c r="D11" s="5"/>
      <c r="E11" s="5"/>
      <c r="F11" s="5"/>
      <c r="G11" s="5" t="s">
        <v>21</v>
      </c>
      <c r="H11" s="5"/>
      <c r="I11" s="181"/>
      <c r="J11" s="181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10"/>
  <sheetViews>
    <sheetView zoomScaleNormal="100" workbookViewId="0">
      <selection activeCell="E5" sqref="E5:I5"/>
    </sheetView>
  </sheetViews>
  <sheetFormatPr defaultRowHeight="14.25" x14ac:dyDescent="0.2"/>
  <cols>
    <col min="1" max="1" width="4.375" customWidth="1"/>
    <col min="2" max="2" width="56.7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ht="13.9" customHeight="1" x14ac:dyDescent="0.2">
      <c r="A3" s="851" t="s">
        <v>298</v>
      </c>
      <c r="B3" s="851"/>
      <c r="C3" s="851"/>
      <c r="D3" s="851"/>
      <c r="E3" s="851"/>
      <c r="F3" s="851"/>
      <c r="G3" s="851"/>
      <c r="H3" s="851"/>
      <c r="J3" s="640"/>
    </row>
    <row r="4" spans="1:1022" ht="38.25" x14ac:dyDescent="0.2">
      <c r="A4" s="217" t="s">
        <v>2</v>
      </c>
      <c r="B4" s="217" t="s">
        <v>3</v>
      </c>
      <c r="C4" s="217" t="s">
        <v>4</v>
      </c>
      <c r="D4" s="217" t="s">
        <v>5</v>
      </c>
      <c r="E4" s="217" t="s">
        <v>89</v>
      </c>
      <c r="F4" s="217" t="s">
        <v>90</v>
      </c>
      <c r="G4" s="217" t="s">
        <v>8</v>
      </c>
      <c r="H4" s="217" t="s">
        <v>91</v>
      </c>
      <c r="I4" s="217" t="s">
        <v>92</v>
      </c>
      <c r="J4" s="15" t="s">
        <v>11</v>
      </c>
    </row>
    <row r="5" spans="1:1022" x14ac:dyDescent="0.2">
      <c r="A5" s="663">
        <v>1</v>
      </c>
      <c r="B5" s="664" t="s">
        <v>299</v>
      </c>
      <c r="C5" s="665" t="s">
        <v>39</v>
      </c>
      <c r="D5" s="665">
        <v>50</v>
      </c>
      <c r="E5" s="666"/>
      <c r="F5" s="667"/>
      <c r="G5" s="668"/>
      <c r="H5" s="669"/>
      <c r="I5" s="669"/>
      <c r="J5" s="670"/>
    </row>
    <row r="6" spans="1:1022" ht="15.75" x14ac:dyDescent="0.25">
      <c r="A6" s="671"/>
      <c r="B6" s="672" t="s">
        <v>17</v>
      </c>
      <c r="C6" s="655"/>
      <c r="D6" s="655"/>
      <c r="E6" s="493"/>
      <c r="F6" s="609">
        <f>SUM(F5)</f>
        <v>0</v>
      </c>
      <c r="G6" s="493"/>
      <c r="H6" s="493"/>
      <c r="I6" s="609">
        <f>SUM(I5)</f>
        <v>0</v>
      </c>
      <c r="J6" s="495"/>
    </row>
    <row r="9" spans="1:1022" x14ac:dyDescent="0.2">
      <c r="A9" s="181"/>
      <c r="B9" s="5" t="s">
        <v>18</v>
      </c>
      <c r="C9" s="5"/>
      <c r="D9" s="5"/>
      <c r="E9" s="5"/>
      <c r="F9" s="5"/>
      <c r="G9" s="5" t="s">
        <v>19</v>
      </c>
      <c r="H9" s="5"/>
      <c r="I9" s="5"/>
      <c r="J9" s="181"/>
    </row>
    <row r="10" spans="1:1022" x14ac:dyDescent="0.2">
      <c r="A10" s="181"/>
      <c r="B10" s="5" t="s">
        <v>20</v>
      </c>
      <c r="C10" s="5"/>
      <c r="D10" s="5"/>
      <c r="E10" s="5"/>
      <c r="F10" s="5"/>
      <c r="G10" s="5" t="s">
        <v>21</v>
      </c>
      <c r="H10" s="5"/>
      <c r="I10" s="181"/>
      <c r="J10" s="181"/>
    </row>
  </sheetData>
  <mergeCells count="1">
    <mergeCell ref="A3:H3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F44"/>
  </sheetPr>
  <dimension ref="A1:AMH10"/>
  <sheetViews>
    <sheetView zoomScaleNormal="100" workbookViewId="0">
      <selection activeCell="E5" sqref="E5:I5"/>
    </sheetView>
  </sheetViews>
  <sheetFormatPr defaultRowHeight="14.25" x14ac:dyDescent="0.2"/>
  <cols>
    <col min="1" max="1" width="4.25" customWidth="1"/>
    <col min="2" max="2" width="47.7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ht="15" x14ac:dyDescent="0.25">
      <c r="A3" s="115" t="s">
        <v>300</v>
      </c>
      <c r="B3" s="16"/>
      <c r="C3" s="16"/>
      <c r="D3" s="16"/>
      <c r="E3" s="16"/>
      <c r="F3" s="16"/>
      <c r="G3" s="16"/>
      <c r="H3" s="16"/>
      <c r="I3" s="16"/>
      <c r="J3" s="16"/>
    </row>
    <row r="4" spans="1:1022" ht="38.25" x14ac:dyDescent="0.2">
      <c r="A4" s="168" t="s">
        <v>2</v>
      </c>
      <c r="B4" s="168" t="s">
        <v>3</v>
      </c>
      <c r="C4" s="168" t="s">
        <v>4</v>
      </c>
      <c r="D4" s="168" t="s">
        <v>5</v>
      </c>
      <c r="E4" s="168" t="s">
        <v>89</v>
      </c>
      <c r="F4" s="168" t="s">
        <v>90</v>
      </c>
      <c r="G4" s="168" t="s">
        <v>8</v>
      </c>
      <c r="H4" s="168" t="s">
        <v>91</v>
      </c>
      <c r="I4" s="168" t="s">
        <v>92</v>
      </c>
      <c r="J4" s="15" t="s">
        <v>11</v>
      </c>
    </row>
    <row r="5" spans="1:1022" ht="127.5" x14ac:dyDescent="0.2">
      <c r="A5" s="258">
        <v>1</v>
      </c>
      <c r="B5" s="673" t="s">
        <v>301</v>
      </c>
      <c r="C5" s="674" t="s">
        <v>302</v>
      </c>
      <c r="D5" s="674">
        <v>30</v>
      </c>
      <c r="E5" s="675"/>
      <c r="F5" s="674"/>
      <c r="G5" s="676"/>
      <c r="H5" s="674"/>
      <c r="I5" s="674"/>
      <c r="J5" s="677"/>
    </row>
    <row r="6" spans="1:1022" x14ac:dyDescent="0.2">
      <c r="A6" s="258"/>
      <c r="B6" s="673" t="s">
        <v>68</v>
      </c>
      <c r="C6" s="674"/>
      <c r="D6" s="674"/>
      <c r="E6" s="675"/>
      <c r="F6" s="675">
        <f>SUM(F5)</f>
        <v>0</v>
      </c>
      <c r="G6" s="675"/>
      <c r="H6" s="675"/>
      <c r="I6" s="675">
        <f>F6*108/100</f>
        <v>0</v>
      </c>
      <c r="J6" s="677"/>
    </row>
    <row r="7" spans="1:1022" x14ac:dyDescent="0.2">
      <c r="A7" s="164"/>
      <c r="B7" s="164"/>
      <c r="C7" s="164"/>
      <c r="D7" s="164"/>
      <c r="E7" s="164"/>
      <c r="F7" s="164"/>
      <c r="G7" s="164"/>
      <c r="H7" s="164"/>
      <c r="I7" s="164"/>
      <c r="J7" s="164"/>
    </row>
    <row r="8" spans="1:1022" x14ac:dyDescent="0.2">
      <c r="A8" s="164"/>
      <c r="B8" s="164"/>
      <c r="C8" s="164"/>
      <c r="D8" s="164"/>
      <c r="E8" s="164"/>
      <c r="F8" s="164"/>
      <c r="G8" s="164"/>
      <c r="H8" s="164"/>
      <c r="I8" s="164"/>
      <c r="J8" s="164"/>
    </row>
    <row r="9" spans="1:1022" x14ac:dyDescent="0.2">
      <c r="A9" s="164"/>
      <c r="B9" s="5" t="s">
        <v>18</v>
      </c>
      <c r="C9" s="5"/>
      <c r="D9" s="5"/>
      <c r="E9" s="5"/>
      <c r="F9" s="5"/>
      <c r="G9" s="5" t="s">
        <v>19</v>
      </c>
      <c r="H9" s="5"/>
      <c r="I9" s="5"/>
      <c r="J9" s="164"/>
    </row>
    <row r="10" spans="1:1022" x14ac:dyDescent="0.2">
      <c r="A10" s="164"/>
      <c r="B10" s="5" t="s">
        <v>20</v>
      </c>
      <c r="C10" s="5"/>
      <c r="D10" s="5"/>
      <c r="E10" s="5"/>
      <c r="F10" s="5"/>
      <c r="G10" s="5" t="s">
        <v>21</v>
      </c>
      <c r="H10" s="5"/>
      <c r="I10" s="164"/>
      <c r="J10" s="1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H12"/>
  <sheetViews>
    <sheetView zoomScaleNormal="100" workbookViewId="0">
      <selection activeCell="E6" sqref="E6:I7"/>
    </sheetView>
  </sheetViews>
  <sheetFormatPr defaultRowHeight="14.25" x14ac:dyDescent="0.2"/>
  <cols>
    <col min="1" max="1" width="3.375" customWidth="1"/>
    <col min="2" max="2" width="52.625" customWidth="1"/>
    <col min="3" max="1025" width="10.5" customWidth="1"/>
  </cols>
  <sheetData>
    <row r="2" spans="1:1022" x14ac:dyDescent="0.2">
      <c r="A2" s="1"/>
      <c r="B2" s="4" t="s">
        <v>447</v>
      </c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</row>
    <row r="3" spans="1:1022" s="5" customFormat="1" ht="12.75" x14ac:dyDescent="0.2">
      <c r="B3" s="6" t="s">
        <v>0</v>
      </c>
      <c r="C3" s="7"/>
      <c r="D3" s="8"/>
      <c r="E3" s="8"/>
      <c r="F3" s="9"/>
      <c r="G3" s="8"/>
      <c r="H3" s="8"/>
      <c r="I3" s="8"/>
    </row>
    <row r="4" spans="1:1022" ht="15" x14ac:dyDescent="0.25">
      <c r="A4" s="115" t="s">
        <v>303</v>
      </c>
      <c r="B4" s="16"/>
      <c r="C4" s="16"/>
      <c r="D4" s="16"/>
      <c r="E4" s="16"/>
      <c r="F4" s="16"/>
      <c r="G4" s="16"/>
      <c r="H4" s="16"/>
      <c r="I4" s="16"/>
      <c r="J4" s="16"/>
    </row>
    <row r="5" spans="1:1022" ht="38.25" x14ac:dyDescent="0.2">
      <c r="A5" s="168" t="s">
        <v>2</v>
      </c>
      <c r="B5" s="168" t="s">
        <v>3</v>
      </c>
      <c r="C5" s="168" t="s">
        <v>4</v>
      </c>
      <c r="D5" s="168" t="s">
        <v>5</v>
      </c>
      <c r="E5" s="168" t="s">
        <v>89</v>
      </c>
      <c r="F5" s="168" t="s">
        <v>90</v>
      </c>
      <c r="G5" s="168" t="s">
        <v>8</v>
      </c>
      <c r="H5" s="168" t="s">
        <v>91</v>
      </c>
      <c r="I5" s="168" t="s">
        <v>92</v>
      </c>
      <c r="J5" s="15" t="s">
        <v>11</v>
      </c>
    </row>
    <row r="6" spans="1:1022" s="84" customFormat="1" ht="149.25" customHeight="1" x14ac:dyDescent="0.2">
      <c r="A6" s="84">
        <v>1</v>
      </c>
      <c r="B6" s="235" t="s">
        <v>304</v>
      </c>
      <c r="C6" s="794" t="s">
        <v>157</v>
      </c>
      <c r="D6" s="794">
        <v>70</v>
      </c>
      <c r="E6" s="794"/>
      <c r="F6" s="795"/>
      <c r="G6" s="796"/>
      <c r="H6" s="795"/>
      <c r="I6" s="794"/>
    </row>
    <row r="7" spans="1:1022" s="84" customFormat="1" ht="138" customHeight="1" x14ac:dyDescent="0.2">
      <c r="A7" s="84">
        <v>2</v>
      </c>
      <c r="B7" s="235" t="s">
        <v>305</v>
      </c>
      <c r="C7" s="794" t="s">
        <v>157</v>
      </c>
      <c r="D7" s="794">
        <v>70</v>
      </c>
      <c r="E7" s="794"/>
      <c r="F7" s="795"/>
      <c r="G7" s="796"/>
      <c r="H7" s="795"/>
      <c r="I7" s="794"/>
    </row>
    <row r="8" spans="1:1022" s="84" customFormat="1" x14ac:dyDescent="0.2">
      <c r="F8" s="678">
        <f>SUM(F6:F7)</f>
        <v>0</v>
      </c>
      <c r="H8" s="678">
        <f>SUM(H6:H7)</f>
        <v>0</v>
      </c>
    </row>
    <row r="11" spans="1:1022" x14ac:dyDescent="0.2">
      <c r="A11" s="164"/>
      <c r="B11" s="5" t="s">
        <v>18</v>
      </c>
      <c r="C11" s="5"/>
      <c r="D11" s="5"/>
      <c r="E11" s="5"/>
      <c r="F11" s="5"/>
      <c r="G11" s="5" t="s">
        <v>19</v>
      </c>
      <c r="H11" s="5"/>
      <c r="I11" s="5"/>
      <c r="J11" s="164"/>
    </row>
    <row r="12" spans="1:1022" x14ac:dyDescent="0.2">
      <c r="A12" s="164"/>
      <c r="B12" s="5" t="s">
        <v>20</v>
      </c>
      <c r="C12" s="5"/>
      <c r="D12" s="5"/>
      <c r="E12" s="5"/>
      <c r="F12" s="5"/>
      <c r="G12" s="5" t="s">
        <v>21</v>
      </c>
      <c r="H12" s="5"/>
      <c r="I12" s="164"/>
      <c r="J12" s="1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H16"/>
  <sheetViews>
    <sheetView zoomScaleNormal="100" workbookViewId="0">
      <selection activeCell="E6" sqref="E6:J10"/>
    </sheetView>
  </sheetViews>
  <sheetFormatPr defaultRowHeight="14.25" x14ac:dyDescent="0.2"/>
  <cols>
    <col min="1" max="1" width="3.375" customWidth="1"/>
    <col min="2" max="2" width="42.625" customWidth="1"/>
    <col min="3" max="1025" width="10.5" customWidth="1"/>
  </cols>
  <sheetData>
    <row r="2" spans="1:1022" x14ac:dyDescent="0.2">
      <c r="A2" s="1"/>
      <c r="B2" s="4" t="s">
        <v>447</v>
      </c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</row>
    <row r="3" spans="1:1022" s="5" customFormat="1" ht="12.75" x14ac:dyDescent="0.2">
      <c r="B3" s="6" t="s">
        <v>0</v>
      </c>
      <c r="C3" s="7"/>
      <c r="D3" s="8"/>
      <c r="E3" s="8"/>
      <c r="F3" s="9"/>
      <c r="G3" s="8"/>
      <c r="H3" s="8"/>
      <c r="I3" s="8"/>
    </row>
    <row r="4" spans="1:1022" ht="15" thickBot="1" x14ac:dyDescent="0.25">
      <c r="A4" s="81" t="s">
        <v>306</v>
      </c>
      <c r="B4" s="55"/>
      <c r="C4" s="679"/>
      <c r="D4" s="679"/>
      <c r="E4" s="55"/>
      <c r="F4" s="55"/>
      <c r="G4" s="55"/>
      <c r="H4" s="55"/>
      <c r="I4" s="680"/>
      <c r="J4" s="55"/>
    </row>
    <row r="5" spans="1:1022" ht="39" thickBot="1" x14ac:dyDescent="0.25">
      <c r="A5" s="365" t="s">
        <v>2</v>
      </c>
      <c r="B5" s="83" t="s">
        <v>3</v>
      </c>
      <c r="C5" s="83" t="s">
        <v>4</v>
      </c>
      <c r="D5" s="83" t="s">
        <v>5</v>
      </c>
      <c r="E5" s="83" t="s">
        <v>6</v>
      </c>
      <c r="F5" s="83" t="s">
        <v>7</v>
      </c>
      <c r="G5" s="83" t="s">
        <v>8</v>
      </c>
      <c r="H5" s="83" t="s">
        <v>9</v>
      </c>
      <c r="I5" s="366" t="s">
        <v>10</v>
      </c>
      <c r="J5" s="366" t="s">
        <v>307</v>
      </c>
    </row>
    <row r="6" spans="1:1022" ht="38.25" x14ac:dyDescent="0.2">
      <c r="A6" s="548">
        <v>1</v>
      </c>
      <c r="B6" s="681" t="s">
        <v>308</v>
      </c>
      <c r="C6" s="642" t="s">
        <v>13</v>
      </c>
      <c r="D6" s="682">
        <v>2000</v>
      </c>
      <c r="E6" s="683"/>
      <c r="F6" s="797"/>
      <c r="G6" s="798"/>
      <c r="H6" s="799"/>
      <c r="I6" s="797"/>
      <c r="J6" s="685"/>
    </row>
    <row r="7" spans="1:1022" ht="89.25" x14ac:dyDescent="0.2">
      <c r="A7" s="554">
        <v>2</v>
      </c>
      <c r="B7" s="686" t="s">
        <v>309</v>
      </c>
      <c r="C7" s="753" t="s">
        <v>13</v>
      </c>
      <c r="D7" s="687">
        <v>6000</v>
      </c>
      <c r="E7" s="688"/>
      <c r="F7" s="684"/>
      <c r="G7" s="414"/>
      <c r="H7" s="689"/>
      <c r="I7" s="684"/>
      <c r="J7" s="690"/>
    </row>
    <row r="8" spans="1:1022" ht="51" x14ac:dyDescent="0.2">
      <c r="A8" s="554">
        <v>3</v>
      </c>
      <c r="B8" s="686" t="s">
        <v>310</v>
      </c>
      <c r="C8" s="753" t="s">
        <v>13</v>
      </c>
      <c r="D8" s="687">
        <v>12000</v>
      </c>
      <c r="E8" s="688"/>
      <c r="F8" s="684"/>
      <c r="G8" s="414"/>
      <c r="H8" s="689"/>
      <c r="I8" s="684"/>
      <c r="J8" s="690"/>
    </row>
    <row r="9" spans="1:1022" ht="114.75" x14ac:dyDescent="0.2">
      <c r="A9" s="554">
        <v>4</v>
      </c>
      <c r="B9" s="686" t="s">
        <v>311</v>
      </c>
      <c r="C9" s="753" t="s">
        <v>13</v>
      </c>
      <c r="D9" s="687">
        <v>20000</v>
      </c>
      <c r="E9" s="688"/>
      <c r="F9" s="684"/>
      <c r="G9" s="414"/>
      <c r="H9" s="689"/>
      <c r="I9" s="684"/>
      <c r="J9" s="690"/>
    </row>
    <row r="10" spans="1:1022" ht="115.5" thickBot="1" x14ac:dyDescent="0.25">
      <c r="A10" s="691">
        <v>5</v>
      </c>
      <c r="B10" s="692" t="s">
        <v>312</v>
      </c>
      <c r="C10" s="693" t="s">
        <v>13</v>
      </c>
      <c r="D10" s="694">
        <v>20000</v>
      </c>
      <c r="E10" s="695"/>
      <c r="F10" s="800"/>
      <c r="G10" s="801"/>
      <c r="H10" s="721"/>
      <c r="I10" s="800"/>
      <c r="J10" s="697"/>
    </row>
    <row r="11" spans="1:1022" ht="15" thickBot="1" x14ac:dyDescent="0.25">
      <c r="A11" s="698"/>
      <c r="B11" s="699" t="s">
        <v>17</v>
      </c>
      <c r="C11" s="540"/>
      <c r="D11" s="540"/>
      <c r="E11" s="696"/>
      <c r="F11" s="700">
        <f>SUM(F6:F10)</f>
        <v>0</v>
      </c>
      <c r="G11" s="696"/>
      <c r="H11" s="696"/>
      <c r="I11" s="700">
        <f>SUM(I6:I10)</f>
        <v>0</v>
      </c>
      <c r="J11" s="701"/>
    </row>
    <row r="15" spans="1:1022" x14ac:dyDescent="0.2">
      <c r="A15" s="164"/>
      <c r="B15" s="5" t="s">
        <v>18</v>
      </c>
      <c r="C15" s="5"/>
      <c r="D15" s="5"/>
      <c r="E15" s="5"/>
      <c r="F15" s="5"/>
      <c r="G15" s="5" t="s">
        <v>19</v>
      </c>
      <c r="H15" s="5"/>
      <c r="I15" s="5"/>
      <c r="J15" s="164"/>
    </row>
    <row r="16" spans="1:1022" x14ac:dyDescent="0.2">
      <c r="A16" s="164"/>
      <c r="B16" s="5" t="s">
        <v>20</v>
      </c>
      <c r="C16" s="5"/>
      <c r="D16" s="5"/>
      <c r="E16" s="5"/>
      <c r="F16" s="5"/>
      <c r="G16" s="5" t="s">
        <v>21</v>
      </c>
      <c r="H16" s="5"/>
      <c r="I16" s="164"/>
      <c r="J16" s="1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4"/>
  <sheetViews>
    <sheetView zoomScaleNormal="100" workbookViewId="0">
      <selection activeCell="E5" sqref="E5:I7"/>
    </sheetView>
  </sheetViews>
  <sheetFormatPr defaultRowHeight="14.25" x14ac:dyDescent="0.2"/>
  <cols>
    <col min="1" max="1" width="3.125" customWidth="1"/>
    <col min="2" max="2" width="52.37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ht="15" thickBot="1" x14ac:dyDescent="0.25">
      <c r="A3" s="81" t="s">
        <v>313</v>
      </c>
      <c r="B3" s="55"/>
      <c r="C3" s="679"/>
      <c r="D3" s="679"/>
      <c r="E3" s="55"/>
      <c r="F3" s="55"/>
      <c r="G3" s="55"/>
      <c r="H3" s="55"/>
      <c r="I3" s="680"/>
      <c r="J3" s="55"/>
    </row>
    <row r="4" spans="1:1022" ht="39" thickBot="1" x14ac:dyDescent="0.25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366" t="s">
        <v>307</v>
      </c>
    </row>
    <row r="5" spans="1:1022" ht="183" customHeight="1" x14ac:dyDescent="0.2">
      <c r="A5" s="804">
        <v>1</v>
      </c>
      <c r="B5" s="805" t="s">
        <v>314</v>
      </c>
      <c r="C5" s="411" t="s">
        <v>13</v>
      </c>
      <c r="D5" s="411">
        <v>200</v>
      </c>
      <c r="E5" s="806"/>
      <c r="F5" s="411"/>
      <c r="G5" s="807"/>
      <c r="H5" s="411"/>
      <c r="I5" s="806"/>
      <c r="J5" s="808"/>
    </row>
    <row r="6" spans="1:1022" ht="194.25" customHeight="1" x14ac:dyDescent="0.2">
      <c r="A6" s="809">
        <v>2</v>
      </c>
      <c r="B6" s="229" t="s">
        <v>315</v>
      </c>
      <c r="C6" s="417" t="s">
        <v>13</v>
      </c>
      <c r="D6" s="417">
        <v>100</v>
      </c>
      <c r="E6" s="706"/>
      <c r="F6" s="417"/>
      <c r="G6" s="705"/>
      <c r="H6" s="417"/>
      <c r="I6" s="706"/>
      <c r="J6" s="810"/>
    </row>
    <row r="7" spans="1:1022" ht="194.25" customHeight="1" x14ac:dyDescent="0.2">
      <c r="A7" s="809">
        <v>3</v>
      </c>
      <c r="B7" s="229" t="s">
        <v>316</v>
      </c>
      <c r="C7" s="417" t="s">
        <v>13</v>
      </c>
      <c r="D7" s="417">
        <v>100</v>
      </c>
      <c r="E7" s="706"/>
      <c r="F7" s="417"/>
      <c r="G7" s="705"/>
      <c r="H7" s="417"/>
      <c r="I7" s="706"/>
      <c r="J7" s="810"/>
    </row>
    <row r="8" spans="1:1022" ht="15" thickBot="1" x14ac:dyDescent="0.25">
      <c r="A8" s="691"/>
      <c r="B8" s="692" t="s">
        <v>317</v>
      </c>
      <c r="C8" s="693"/>
      <c r="D8" s="694"/>
      <c r="E8" s="695"/>
      <c r="F8" s="800">
        <f>SUM(F5:F7)</f>
        <v>0</v>
      </c>
      <c r="G8" s="801"/>
      <c r="H8" s="721"/>
      <c r="I8" s="800">
        <f>SUM(I5:I7)</f>
        <v>0</v>
      </c>
      <c r="J8" s="697"/>
    </row>
    <row r="13" spans="1:1022" x14ac:dyDescent="0.2">
      <c r="A13" s="164"/>
      <c r="B13" s="5" t="s">
        <v>18</v>
      </c>
      <c r="C13" s="5"/>
      <c r="D13" s="5"/>
      <c r="E13" s="5"/>
      <c r="F13" s="5"/>
      <c r="G13" s="5" t="s">
        <v>19</v>
      </c>
      <c r="H13" s="5"/>
      <c r="I13" s="5"/>
      <c r="J13" s="164"/>
    </row>
    <row r="14" spans="1:1022" x14ac:dyDescent="0.2">
      <c r="A14" s="164"/>
      <c r="B14" s="5" t="s">
        <v>20</v>
      </c>
      <c r="C14" s="5"/>
      <c r="D14" s="5"/>
      <c r="E14" s="5"/>
      <c r="F14" s="5"/>
      <c r="G14" s="5" t="s">
        <v>21</v>
      </c>
      <c r="H14" s="5"/>
      <c r="I14" s="164"/>
      <c r="J14" s="1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H16"/>
  <sheetViews>
    <sheetView zoomScaleNormal="100" workbookViewId="0">
      <selection activeCell="E6" sqref="E6:I11"/>
    </sheetView>
  </sheetViews>
  <sheetFormatPr defaultRowHeight="14.25" x14ac:dyDescent="0.2"/>
  <cols>
    <col min="1" max="1" width="3.25" customWidth="1"/>
    <col min="2" max="2" width="42.875" customWidth="1"/>
    <col min="3" max="1025" width="10.5" customWidth="1"/>
  </cols>
  <sheetData>
    <row r="2" spans="1:1022" x14ac:dyDescent="0.2">
      <c r="A2" s="1"/>
      <c r="B2" s="4" t="s">
        <v>447</v>
      </c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</row>
    <row r="3" spans="1:1022" s="5" customFormat="1" ht="12.75" x14ac:dyDescent="0.2">
      <c r="B3" s="6" t="s">
        <v>0</v>
      </c>
      <c r="C3" s="7"/>
      <c r="D3" s="8"/>
      <c r="E3" s="8"/>
      <c r="F3" s="9"/>
      <c r="G3" s="8"/>
      <c r="H3" s="8"/>
      <c r="I3" s="8"/>
    </row>
    <row r="4" spans="1:1022" x14ac:dyDescent="0.2">
      <c r="A4" s="81" t="s">
        <v>318</v>
      </c>
      <c r="B4" s="55"/>
      <c r="C4" s="679"/>
      <c r="D4" s="679"/>
      <c r="E4" s="55"/>
      <c r="F4" s="55"/>
      <c r="G4" s="55"/>
      <c r="H4" s="55"/>
      <c r="I4" s="680"/>
      <c r="J4" s="55"/>
    </row>
    <row r="5" spans="1:1022" ht="38.25" x14ac:dyDescent="0.2">
      <c r="A5" s="365" t="s">
        <v>2</v>
      </c>
      <c r="B5" s="83" t="s">
        <v>3</v>
      </c>
      <c r="C5" s="83" t="s">
        <v>4</v>
      </c>
      <c r="D5" s="83" t="s">
        <v>5</v>
      </c>
      <c r="E5" s="83" t="s">
        <v>6</v>
      </c>
      <c r="F5" s="83" t="s">
        <v>7</v>
      </c>
      <c r="G5" s="83" t="s">
        <v>8</v>
      </c>
      <c r="H5" s="83" t="s">
        <v>9</v>
      </c>
      <c r="I5" s="366" t="s">
        <v>10</v>
      </c>
      <c r="J5" s="366" t="s">
        <v>307</v>
      </c>
    </row>
    <row r="6" spans="1:1022" ht="25.5" x14ac:dyDescent="0.2">
      <c r="A6" s="417">
        <v>1</v>
      </c>
      <c r="B6" s="530" t="s">
        <v>319</v>
      </c>
      <c r="C6" s="417" t="s">
        <v>13</v>
      </c>
      <c r="D6" s="417">
        <v>20</v>
      </c>
      <c r="E6" s="417"/>
      <c r="F6" s="417"/>
      <c r="G6" s="705"/>
      <c r="H6" s="417"/>
      <c r="I6" s="706"/>
      <c r="J6" s="706"/>
    </row>
    <row r="7" spans="1:1022" x14ac:dyDescent="0.2">
      <c r="A7" s="417">
        <v>2</v>
      </c>
      <c r="B7" s="530" t="s">
        <v>320</v>
      </c>
      <c r="C7" s="417" t="s">
        <v>13</v>
      </c>
      <c r="D7" s="417">
        <v>10</v>
      </c>
      <c r="E7" s="417"/>
      <c r="F7" s="417"/>
      <c r="G7" s="705"/>
      <c r="H7" s="417"/>
      <c r="I7" s="706"/>
      <c r="J7" s="706"/>
    </row>
    <row r="8" spans="1:1022" x14ac:dyDescent="0.2">
      <c r="A8" s="417">
        <v>3</v>
      </c>
      <c r="B8" s="530" t="s">
        <v>321</v>
      </c>
      <c r="C8" s="417" t="s">
        <v>322</v>
      </c>
      <c r="D8" s="417">
        <v>10</v>
      </c>
      <c r="E8" s="417"/>
      <c r="F8" s="417"/>
      <c r="G8" s="705"/>
      <c r="H8" s="417"/>
      <c r="I8" s="706"/>
      <c r="J8" s="706"/>
    </row>
    <row r="9" spans="1:1022" ht="25.5" x14ac:dyDescent="0.2">
      <c r="A9" s="417">
        <v>4</v>
      </c>
      <c r="B9" s="530" t="s">
        <v>323</v>
      </c>
      <c r="C9" s="417" t="s">
        <v>322</v>
      </c>
      <c r="D9" s="417">
        <v>10</v>
      </c>
      <c r="E9" s="417"/>
      <c r="F9" s="417"/>
      <c r="G9" s="705"/>
      <c r="H9" s="417"/>
      <c r="I9" s="706"/>
      <c r="J9" s="706"/>
    </row>
    <row r="10" spans="1:1022" x14ac:dyDescent="0.2">
      <c r="A10" s="417">
        <v>5</v>
      </c>
      <c r="B10" s="530" t="s">
        <v>324</v>
      </c>
      <c r="C10" s="417" t="s">
        <v>13</v>
      </c>
      <c r="D10" s="417">
        <v>1</v>
      </c>
      <c r="E10" s="417"/>
      <c r="F10" s="417"/>
      <c r="G10" s="705"/>
      <c r="H10" s="417"/>
      <c r="I10" s="706"/>
      <c r="J10" s="706"/>
    </row>
    <row r="11" spans="1:1022" x14ac:dyDescent="0.2">
      <c r="A11" s="417">
        <v>6</v>
      </c>
      <c r="B11" s="530" t="s">
        <v>325</v>
      </c>
      <c r="C11" s="417" t="s">
        <v>13</v>
      </c>
      <c r="D11" s="417">
        <v>36</v>
      </c>
      <c r="E11" s="417"/>
      <c r="F11" s="417"/>
      <c r="G11" s="705"/>
      <c r="H11" s="417"/>
      <c r="I11" s="706"/>
      <c r="J11" s="706"/>
    </row>
    <row r="12" spans="1:1022" x14ac:dyDescent="0.2">
      <c r="A12" s="417"/>
      <c r="B12" s="530" t="s">
        <v>317</v>
      </c>
      <c r="C12" s="417"/>
      <c r="D12" s="417"/>
      <c r="E12" s="803"/>
      <c r="F12" s="803">
        <f>SUM(F6:F11)</f>
        <v>0</v>
      </c>
      <c r="G12" s="811"/>
      <c r="H12" s="803"/>
      <c r="I12" s="812">
        <f>SUM(I6:I11)</f>
        <v>0</v>
      </c>
      <c r="J12" s="706"/>
    </row>
    <row r="15" spans="1:1022" x14ac:dyDescent="0.2">
      <c r="A15" s="164"/>
      <c r="B15" s="5" t="s">
        <v>18</v>
      </c>
      <c r="C15" s="5"/>
      <c r="D15" s="5"/>
      <c r="E15" s="5"/>
      <c r="F15" s="5"/>
      <c r="G15" s="5" t="s">
        <v>19</v>
      </c>
      <c r="H15" s="5"/>
      <c r="I15" s="5"/>
      <c r="J15" s="164"/>
    </row>
    <row r="16" spans="1:1022" x14ac:dyDescent="0.2">
      <c r="A16" s="164"/>
      <c r="B16" s="5" t="s">
        <v>20</v>
      </c>
      <c r="C16" s="5"/>
      <c r="D16" s="5"/>
      <c r="E16" s="5"/>
      <c r="F16" s="5"/>
      <c r="G16" s="5" t="s">
        <v>21</v>
      </c>
      <c r="H16" s="5"/>
      <c r="I16" s="164"/>
      <c r="J16" s="1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H12"/>
  <sheetViews>
    <sheetView zoomScaleNormal="100" workbookViewId="0">
      <selection activeCell="E6" sqref="E6:I7"/>
    </sheetView>
  </sheetViews>
  <sheetFormatPr defaultRowHeight="14.25" x14ac:dyDescent="0.2"/>
  <cols>
    <col min="1" max="1" width="3.125" customWidth="1"/>
    <col min="2" max="2" width="42.375" customWidth="1"/>
    <col min="3" max="1025" width="10.5" customWidth="1"/>
  </cols>
  <sheetData>
    <row r="2" spans="1:1022" x14ac:dyDescent="0.2">
      <c r="A2" s="1"/>
      <c r="B2" s="4" t="s">
        <v>447</v>
      </c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</row>
    <row r="3" spans="1:1022" s="5" customFormat="1" ht="12.75" x14ac:dyDescent="0.2">
      <c r="B3" s="6" t="s">
        <v>0</v>
      </c>
      <c r="C3" s="7"/>
      <c r="D3" s="8"/>
      <c r="E3" s="8"/>
      <c r="F3" s="9"/>
      <c r="G3" s="8"/>
      <c r="H3" s="8"/>
      <c r="I3" s="8"/>
    </row>
    <row r="4" spans="1:1022" x14ac:dyDescent="0.2">
      <c r="A4" s="81" t="s">
        <v>326</v>
      </c>
      <c r="B4" s="55"/>
      <c r="C4" s="679"/>
      <c r="D4" s="679"/>
      <c r="E4" s="55"/>
      <c r="F4" s="55"/>
      <c r="G4" s="55"/>
      <c r="H4" s="55"/>
      <c r="I4" s="680"/>
      <c r="J4" s="55"/>
    </row>
    <row r="5" spans="1:1022" ht="38.25" x14ac:dyDescent="0.2">
      <c r="A5" s="365" t="s">
        <v>2</v>
      </c>
      <c r="B5" s="83" t="s">
        <v>3</v>
      </c>
      <c r="C5" s="83" t="s">
        <v>4</v>
      </c>
      <c r="D5" s="83" t="s">
        <v>5</v>
      </c>
      <c r="E5" s="83" t="s">
        <v>6</v>
      </c>
      <c r="F5" s="83" t="s">
        <v>7</v>
      </c>
      <c r="G5" s="83" t="s">
        <v>8</v>
      </c>
      <c r="H5" s="83" t="s">
        <v>9</v>
      </c>
      <c r="I5" s="366" t="s">
        <v>10</v>
      </c>
      <c r="J5" s="366" t="s">
        <v>307</v>
      </c>
    </row>
    <row r="6" spans="1:1022" s="711" customFormat="1" ht="114.75" x14ac:dyDescent="0.2">
      <c r="A6" s="707">
        <v>1</v>
      </c>
      <c r="B6" s="802" t="s">
        <v>327</v>
      </c>
      <c r="C6" s="708" t="s">
        <v>13</v>
      </c>
      <c r="D6" s="708">
        <v>200</v>
      </c>
      <c r="E6" s="708"/>
      <c r="F6" s="708"/>
      <c r="G6" s="709"/>
      <c r="H6" s="708"/>
      <c r="I6" s="710"/>
      <c r="J6" s="704"/>
    </row>
    <row r="7" spans="1:1022" s="711" customFormat="1" ht="25.5" x14ac:dyDescent="0.2">
      <c r="A7" s="707">
        <v>2</v>
      </c>
      <c r="B7" s="802" t="s">
        <v>328</v>
      </c>
      <c r="C7" s="708" t="s">
        <v>13</v>
      </c>
      <c r="D7" s="708">
        <v>400</v>
      </c>
      <c r="E7" s="708"/>
      <c r="F7" s="708"/>
      <c r="G7" s="709"/>
      <c r="H7" s="708"/>
      <c r="I7" s="710"/>
      <c r="J7" s="704"/>
    </row>
    <row r="8" spans="1:1022" s="711" customFormat="1" x14ac:dyDescent="0.2">
      <c r="A8" s="707"/>
      <c r="B8" s="708" t="s">
        <v>329</v>
      </c>
      <c r="C8" s="708"/>
      <c r="D8" s="708"/>
      <c r="E8" s="708"/>
      <c r="F8" s="708">
        <f>SUM(F6:F7)</f>
        <v>0</v>
      </c>
      <c r="G8" s="709"/>
      <c r="H8" s="708"/>
      <c r="I8" s="710">
        <f>SUM(I6:I7)</f>
        <v>0</v>
      </c>
      <c r="J8" s="704"/>
    </row>
    <row r="9" spans="1:1022" s="711" customFormat="1" x14ac:dyDescent="0.2">
      <c r="A9" s="702"/>
      <c r="B9" s="703"/>
      <c r="C9" s="703"/>
      <c r="D9" s="703"/>
      <c r="E9" s="703"/>
      <c r="F9" s="703"/>
      <c r="G9" s="703"/>
      <c r="H9" s="703"/>
      <c r="I9" s="704"/>
      <c r="J9" s="704"/>
    </row>
    <row r="11" spans="1:1022" x14ac:dyDescent="0.2">
      <c r="A11" s="164"/>
      <c r="B11" s="5" t="s">
        <v>18</v>
      </c>
      <c r="C11" s="5"/>
      <c r="D11" s="5"/>
      <c r="E11" s="5"/>
      <c r="F11" s="5"/>
      <c r="G11" s="5" t="s">
        <v>19</v>
      </c>
      <c r="H11" s="5"/>
      <c r="I11" s="5"/>
      <c r="J11" s="164"/>
    </row>
    <row r="12" spans="1:1022" x14ac:dyDescent="0.2">
      <c r="A12" s="164"/>
      <c r="B12" s="5" t="s">
        <v>20</v>
      </c>
      <c r="C12" s="5"/>
      <c r="D12" s="5"/>
      <c r="E12" s="5"/>
      <c r="F12" s="5"/>
      <c r="G12" s="5" t="s">
        <v>21</v>
      </c>
      <c r="H12" s="5"/>
      <c r="I12" s="164"/>
      <c r="J12" s="1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1"/>
  <sheetViews>
    <sheetView zoomScaleNormal="100" workbookViewId="0">
      <selection activeCell="E5" sqref="E5:I6"/>
    </sheetView>
  </sheetViews>
  <sheetFormatPr defaultRowHeight="14.25" x14ac:dyDescent="0.2"/>
  <cols>
    <col min="1" max="1" width="3.375" customWidth="1"/>
    <col min="2" max="2" width="52.7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81" t="s">
        <v>330</v>
      </c>
      <c r="B3" s="55"/>
      <c r="C3" s="679"/>
      <c r="D3" s="679"/>
      <c r="E3" s="55"/>
      <c r="F3" s="55"/>
      <c r="G3" s="55"/>
      <c r="H3" s="55"/>
      <c r="I3" s="680"/>
      <c r="J3" s="55"/>
    </row>
    <row r="4" spans="1:1022" ht="38.25" x14ac:dyDescent="0.2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366" t="s">
        <v>331</v>
      </c>
    </row>
    <row r="5" spans="1:1022" s="715" customFormat="1" ht="25.5" x14ac:dyDescent="0.2">
      <c r="A5" s="712">
        <v>1</v>
      </c>
      <c r="B5" s="415" t="s">
        <v>332</v>
      </c>
      <c r="C5" s="417" t="s">
        <v>333</v>
      </c>
      <c r="D5" s="713">
        <v>50</v>
      </c>
      <c r="E5" s="591"/>
      <c r="F5" s="684"/>
      <c r="G5" s="714"/>
      <c r="H5" s="689"/>
      <c r="I5" s="684"/>
      <c r="J5" s="689"/>
    </row>
    <row r="6" spans="1:1022" s="715" customFormat="1" ht="25.5" x14ac:dyDescent="0.2">
      <c r="A6" s="716">
        <v>2</v>
      </c>
      <c r="B6" s="717" t="s">
        <v>334</v>
      </c>
      <c r="C6" s="718" t="s">
        <v>333</v>
      </c>
      <c r="D6" s="719">
        <v>50</v>
      </c>
      <c r="E6" s="720"/>
      <c r="F6" s="684"/>
      <c r="G6" s="714"/>
      <c r="H6" s="689"/>
      <c r="I6" s="684"/>
      <c r="J6" s="721"/>
    </row>
    <row r="7" spans="1:1022" s="715" customFormat="1" x14ac:dyDescent="0.2">
      <c r="A7" s="207"/>
      <c r="B7" s="701"/>
      <c r="C7" s="540"/>
      <c r="D7" s="540"/>
      <c r="E7" s="696"/>
      <c r="F7" s="722">
        <f>SUM(F5:F6)</f>
        <v>0</v>
      </c>
      <c r="G7" s="723"/>
      <c r="H7" s="724"/>
      <c r="I7" s="722">
        <f>SUM(I5:I6)</f>
        <v>0</v>
      </c>
      <c r="J7" s="696"/>
    </row>
    <row r="10" spans="1:1022" x14ac:dyDescent="0.2">
      <c r="A10" s="164"/>
      <c r="B10" s="5" t="s">
        <v>18</v>
      </c>
      <c r="C10" s="5"/>
      <c r="D10" s="5"/>
      <c r="E10" s="5"/>
      <c r="F10" s="5"/>
      <c r="G10" s="5" t="s">
        <v>19</v>
      </c>
      <c r="H10" s="5"/>
      <c r="I10" s="5"/>
      <c r="J10" s="164"/>
    </row>
    <row r="11" spans="1:1022" x14ac:dyDescent="0.2">
      <c r="A11" s="164"/>
      <c r="B11" s="5" t="s">
        <v>20</v>
      </c>
      <c r="C11" s="5"/>
      <c r="D11" s="5"/>
      <c r="E11" s="5"/>
      <c r="F11" s="5"/>
      <c r="G11" s="5" t="s">
        <v>21</v>
      </c>
      <c r="H11" s="5"/>
      <c r="I11" s="164"/>
      <c r="J11" s="1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0"/>
  <sheetViews>
    <sheetView zoomScaleNormal="100" workbookViewId="0">
      <selection activeCell="E5" sqref="E5:I5"/>
    </sheetView>
  </sheetViews>
  <sheetFormatPr defaultRowHeight="14.25" x14ac:dyDescent="0.2"/>
  <cols>
    <col min="1" max="1" width="3.125" customWidth="1"/>
    <col min="2" max="2" width="46.87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81" t="s">
        <v>335</v>
      </c>
      <c r="B3" s="55"/>
      <c r="C3" s="679"/>
      <c r="D3" s="679"/>
      <c r="E3" s="55"/>
      <c r="F3" s="55"/>
      <c r="G3" s="55"/>
      <c r="H3" s="55"/>
      <c r="I3" s="680"/>
      <c r="J3" s="55"/>
    </row>
    <row r="4" spans="1:1022" ht="38.25" x14ac:dyDescent="0.2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366" t="s">
        <v>331</v>
      </c>
    </row>
    <row r="5" spans="1:1022" ht="81.75" customHeight="1" x14ac:dyDescent="0.2">
      <c r="A5" s="712">
        <v>1</v>
      </c>
      <c r="B5" s="415" t="s">
        <v>336</v>
      </c>
      <c r="C5" s="417" t="s">
        <v>337</v>
      </c>
      <c r="D5" s="713">
        <v>15</v>
      </c>
      <c r="E5" s="591"/>
      <c r="F5" s="684"/>
      <c r="G5" s="714"/>
      <c r="H5" s="689"/>
      <c r="I5" s="684"/>
      <c r="J5" s="689"/>
    </row>
    <row r="6" spans="1:1022" x14ac:dyDescent="0.2">
      <c r="A6" s="207"/>
      <c r="B6" s="701"/>
      <c r="C6" s="540"/>
      <c r="D6" s="540"/>
      <c r="E6" s="696"/>
      <c r="F6" s="722">
        <f>SUM(F5:F5)</f>
        <v>0</v>
      </c>
      <c r="G6" s="723"/>
      <c r="H6" s="724"/>
      <c r="I6" s="722">
        <f>SUM(I5)</f>
        <v>0</v>
      </c>
      <c r="J6" s="696"/>
    </row>
    <row r="9" spans="1:1022" x14ac:dyDescent="0.2">
      <c r="A9" s="164"/>
      <c r="B9" s="5" t="s">
        <v>18</v>
      </c>
      <c r="C9" s="5"/>
      <c r="D9" s="5"/>
      <c r="E9" s="5"/>
      <c r="F9" s="5"/>
      <c r="G9" s="5" t="s">
        <v>19</v>
      </c>
      <c r="H9" s="5"/>
      <c r="I9" s="5"/>
      <c r="J9" s="164"/>
    </row>
    <row r="10" spans="1:1022" x14ac:dyDescent="0.2">
      <c r="A10" s="164"/>
      <c r="B10" s="5" t="s">
        <v>20</v>
      </c>
      <c r="C10" s="5"/>
      <c r="D10" s="5"/>
      <c r="E10" s="5"/>
      <c r="F10" s="5"/>
      <c r="G10" s="5" t="s">
        <v>21</v>
      </c>
      <c r="H10" s="5"/>
      <c r="I10" s="164"/>
      <c r="J10" s="1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1"/>
  <sheetViews>
    <sheetView zoomScaleNormal="100" workbookViewId="0">
      <selection activeCell="E5" sqref="E5:I5"/>
    </sheetView>
  </sheetViews>
  <sheetFormatPr defaultRowHeight="14.25" x14ac:dyDescent="0.2"/>
  <cols>
    <col min="1" max="1" width="3.375" customWidth="1"/>
    <col min="2" max="2" width="49.62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81" t="s">
        <v>338</v>
      </c>
      <c r="B3" s="55"/>
      <c r="C3" s="679"/>
      <c r="D3" s="679"/>
      <c r="E3" s="55"/>
      <c r="F3" s="55"/>
      <c r="G3" s="55"/>
      <c r="H3" s="55"/>
      <c r="I3" s="680"/>
      <c r="J3" s="55"/>
    </row>
    <row r="4" spans="1:1022" ht="38.25" x14ac:dyDescent="0.2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366" t="s">
        <v>331</v>
      </c>
    </row>
    <row r="5" spans="1:1022" ht="25.5" x14ac:dyDescent="0.2">
      <c r="A5" s="712">
        <v>1</v>
      </c>
      <c r="B5" s="415" t="s">
        <v>339</v>
      </c>
      <c r="C5" s="417" t="s">
        <v>340</v>
      </c>
      <c r="D5" s="713">
        <v>5</v>
      </c>
      <c r="E5" s="591"/>
      <c r="F5" s="684"/>
      <c r="G5" s="714"/>
      <c r="H5" s="689"/>
      <c r="I5" s="684"/>
      <c r="J5" s="689"/>
    </row>
    <row r="6" spans="1:1022" x14ac:dyDescent="0.2">
      <c r="A6" s="207"/>
      <c r="B6" s="701"/>
      <c r="C6" s="540"/>
      <c r="D6" s="540"/>
      <c r="E6" s="696"/>
      <c r="F6" s="722">
        <f>SUM(F5:F5)</f>
        <v>0</v>
      </c>
      <c r="G6" s="723"/>
      <c r="H6" s="724"/>
      <c r="I6" s="722">
        <f>SUM(I5)</f>
        <v>0</v>
      </c>
      <c r="J6" s="696"/>
    </row>
    <row r="10" spans="1:1022" x14ac:dyDescent="0.2">
      <c r="A10" s="164"/>
      <c r="B10" s="5" t="s">
        <v>18</v>
      </c>
      <c r="C10" s="5"/>
      <c r="D10" s="5"/>
      <c r="E10" s="5"/>
      <c r="F10" s="5"/>
      <c r="G10" s="5" t="s">
        <v>19</v>
      </c>
      <c r="H10" s="5"/>
      <c r="I10" s="5"/>
      <c r="J10" s="164"/>
    </row>
    <row r="11" spans="1:1022" x14ac:dyDescent="0.2">
      <c r="A11" s="164"/>
      <c r="B11" s="5" t="s">
        <v>20</v>
      </c>
      <c r="C11" s="5"/>
      <c r="D11" s="5"/>
      <c r="E11" s="5"/>
      <c r="F11" s="5"/>
      <c r="G11" s="5" t="s">
        <v>21</v>
      </c>
      <c r="H11" s="5"/>
      <c r="I11" s="164"/>
      <c r="J11" s="1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1"/>
  <sheetViews>
    <sheetView zoomScaleNormal="100" workbookViewId="0">
      <selection activeCell="E5" sqref="E5:H5"/>
    </sheetView>
  </sheetViews>
  <sheetFormatPr defaultRowHeight="14.25" x14ac:dyDescent="0.2"/>
  <cols>
    <col min="1" max="1" width="4" customWidth="1"/>
    <col min="2" max="2" width="41.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81" t="s">
        <v>341</v>
      </c>
      <c r="B3" s="55"/>
      <c r="C3" s="679"/>
      <c r="D3" s="679"/>
      <c r="E3" s="55"/>
      <c r="F3" s="55"/>
      <c r="G3" s="55"/>
      <c r="H3" s="55"/>
      <c r="I3" s="680"/>
      <c r="J3" s="55"/>
    </row>
    <row r="4" spans="1:1022" ht="38.25" x14ac:dyDescent="0.2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366" t="s">
        <v>331</v>
      </c>
    </row>
    <row r="5" spans="1:1022" ht="25.5" x14ac:dyDescent="0.2">
      <c r="A5" s="712">
        <v>1</v>
      </c>
      <c r="B5" s="415" t="s">
        <v>342</v>
      </c>
      <c r="C5" s="417" t="s">
        <v>343</v>
      </c>
      <c r="D5" s="713">
        <v>5</v>
      </c>
      <c r="E5" s="591"/>
      <c r="F5" s="684"/>
      <c r="G5" s="714"/>
      <c r="H5" s="689"/>
      <c r="I5" s="684"/>
      <c r="J5" s="689"/>
    </row>
    <row r="6" spans="1:1022" x14ac:dyDescent="0.2">
      <c r="A6" s="716"/>
      <c r="B6" s="717"/>
      <c r="C6" s="718"/>
      <c r="D6" s="719"/>
      <c r="E6" s="720"/>
      <c r="F6" s="684"/>
      <c r="G6" s="714"/>
      <c r="H6" s="689"/>
      <c r="I6" s="684"/>
      <c r="J6" s="721"/>
    </row>
    <row r="7" spans="1:1022" x14ac:dyDescent="0.2">
      <c r="A7" s="207"/>
      <c r="B7" s="701"/>
      <c r="C7" s="540"/>
      <c r="D7" s="540"/>
      <c r="E7" s="696"/>
      <c r="F7" s="722">
        <f>SUM(F5:F6)</f>
        <v>0</v>
      </c>
      <c r="G7" s="723"/>
      <c r="H7" s="724">
        <f>SUM(H5)</f>
        <v>0</v>
      </c>
      <c r="I7" s="722"/>
      <c r="J7" s="696"/>
    </row>
    <row r="10" spans="1:1022" x14ac:dyDescent="0.2">
      <c r="A10" s="164"/>
      <c r="B10" s="5" t="s">
        <v>18</v>
      </c>
      <c r="C10" s="5"/>
      <c r="D10" s="5"/>
      <c r="E10" s="5"/>
      <c r="F10" s="5"/>
      <c r="G10" s="5" t="s">
        <v>19</v>
      </c>
      <c r="H10" s="5"/>
      <c r="I10" s="5"/>
      <c r="J10" s="164"/>
    </row>
    <row r="11" spans="1:1022" x14ac:dyDescent="0.2">
      <c r="A11" s="164"/>
      <c r="B11" s="5" t="s">
        <v>20</v>
      </c>
      <c r="C11" s="5"/>
      <c r="D11" s="5"/>
      <c r="E11" s="5"/>
      <c r="F11" s="5"/>
      <c r="G11" s="5" t="s">
        <v>21</v>
      </c>
      <c r="H11" s="5"/>
      <c r="I11" s="164"/>
      <c r="J11" s="1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0"/>
  <sheetViews>
    <sheetView zoomScaleNormal="100" workbookViewId="0">
      <selection activeCell="E5" sqref="E5:I5"/>
    </sheetView>
  </sheetViews>
  <sheetFormatPr defaultRowHeight="14.25" x14ac:dyDescent="0.2"/>
  <cols>
    <col min="1" max="1" width="3.625" customWidth="1"/>
    <col min="2" max="2" width="42.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81" t="s">
        <v>344</v>
      </c>
      <c r="B3" s="55"/>
      <c r="C3" s="679"/>
      <c r="D3" s="679"/>
      <c r="E3" s="55"/>
      <c r="F3" s="55"/>
      <c r="G3" s="55"/>
      <c r="H3" s="55"/>
      <c r="I3" s="680"/>
      <c r="J3" s="55"/>
    </row>
    <row r="4" spans="1:1022" ht="38.25" x14ac:dyDescent="0.2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366" t="s">
        <v>331</v>
      </c>
    </row>
    <row r="5" spans="1:1022" ht="25.5" x14ac:dyDescent="0.2">
      <c r="A5" s="712"/>
      <c r="B5" s="415" t="s">
        <v>345</v>
      </c>
      <c r="C5" s="417" t="s">
        <v>94</v>
      </c>
      <c r="D5" s="713">
        <v>150</v>
      </c>
      <c r="E5" s="591"/>
      <c r="F5" s="684"/>
      <c r="G5" s="714"/>
      <c r="H5" s="689"/>
      <c r="I5" s="684"/>
      <c r="J5" s="689"/>
    </row>
    <row r="6" spans="1:1022" x14ac:dyDescent="0.2">
      <c r="A6" s="207"/>
      <c r="B6" s="701"/>
      <c r="C6" s="540"/>
      <c r="D6" s="540"/>
      <c r="E6" s="696"/>
      <c r="F6" s="722">
        <f>SUM(F5:F5)</f>
        <v>0</v>
      </c>
      <c r="G6" s="723"/>
      <c r="H6" s="724"/>
      <c r="I6" s="722">
        <f>SUM(I5)</f>
        <v>0</v>
      </c>
      <c r="J6" s="696"/>
    </row>
    <row r="9" spans="1:1022" x14ac:dyDescent="0.2">
      <c r="A9" s="164"/>
      <c r="B9" s="5" t="s">
        <v>18</v>
      </c>
      <c r="C9" s="5"/>
      <c r="D9" s="5"/>
      <c r="E9" s="5"/>
      <c r="F9" s="5"/>
      <c r="G9" s="5" t="s">
        <v>19</v>
      </c>
      <c r="H9" s="5"/>
      <c r="I9" s="5"/>
      <c r="J9" s="164"/>
    </row>
    <row r="10" spans="1:1022" x14ac:dyDescent="0.2">
      <c r="A10" s="164"/>
      <c r="B10" s="5" t="s">
        <v>20</v>
      </c>
      <c r="C10" s="5"/>
      <c r="D10" s="5"/>
      <c r="E10" s="5"/>
      <c r="F10" s="5"/>
      <c r="G10" s="5" t="s">
        <v>21</v>
      </c>
      <c r="H10" s="5"/>
      <c r="I10" s="164"/>
      <c r="J10" s="1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0"/>
  <sheetViews>
    <sheetView zoomScaleNormal="100" workbookViewId="0">
      <selection activeCell="E5" sqref="E5:I5"/>
    </sheetView>
  </sheetViews>
  <sheetFormatPr defaultRowHeight="14.25" x14ac:dyDescent="0.2"/>
  <cols>
    <col min="1" max="1" width="3.5" customWidth="1"/>
    <col min="2" max="2" width="51.37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81" t="s">
        <v>346</v>
      </c>
      <c r="B3" s="55"/>
      <c r="C3" s="679"/>
      <c r="D3" s="679"/>
      <c r="E3" s="55"/>
      <c r="F3" s="55"/>
      <c r="G3" s="55"/>
      <c r="H3" s="55"/>
      <c r="I3" s="680"/>
      <c r="J3" s="55"/>
    </row>
    <row r="4" spans="1:1022" ht="38.25" x14ac:dyDescent="0.2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366" t="s">
        <v>331</v>
      </c>
    </row>
    <row r="5" spans="1:1022" ht="25.5" x14ac:dyDescent="0.2">
      <c r="A5" s="84"/>
      <c r="B5" s="395" t="s">
        <v>347</v>
      </c>
      <c r="C5" s="794" t="s">
        <v>348</v>
      </c>
      <c r="D5" s="794">
        <v>2</v>
      </c>
      <c r="E5" s="794"/>
      <c r="F5" s="794"/>
      <c r="G5" s="796"/>
      <c r="H5" s="794"/>
      <c r="I5" s="794"/>
      <c r="J5" s="794"/>
    </row>
    <row r="6" spans="1:1022" x14ac:dyDescent="0.2">
      <c r="A6" s="84"/>
      <c r="B6" s="794"/>
      <c r="C6" s="794"/>
      <c r="D6" s="794"/>
      <c r="E6" s="794"/>
      <c r="F6" s="794">
        <f>SUM(F5)</f>
        <v>0</v>
      </c>
      <c r="G6" s="794"/>
      <c r="H6" s="794"/>
      <c r="I6" s="794">
        <f>SUM(I5)</f>
        <v>0</v>
      </c>
      <c r="J6" s="794"/>
    </row>
    <row r="9" spans="1:1022" x14ac:dyDescent="0.2">
      <c r="A9" s="164"/>
      <c r="B9" s="5" t="s">
        <v>18</v>
      </c>
      <c r="C9" s="5"/>
      <c r="D9" s="5"/>
      <c r="E9" s="5"/>
      <c r="F9" s="5"/>
      <c r="G9" s="5" t="s">
        <v>19</v>
      </c>
      <c r="H9" s="5"/>
      <c r="I9" s="5"/>
      <c r="J9" s="164"/>
    </row>
    <row r="10" spans="1:1022" x14ac:dyDescent="0.2">
      <c r="A10" s="164"/>
      <c r="B10" s="5" t="s">
        <v>20</v>
      </c>
      <c r="C10" s="5"/>
      <c r="D10" s="5"/>
      <c r="E10" s="5"/>
      <c r="F10" s="5"/>
      <c r="G10" s="5" t="s">
        <v>21</v>
      </c>
      <c r="H10" s="5"/>
      <c r="I10" s="164"/>
      <c r="J10" s="1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2"/>
  <sheetViews>
    <sheetView zoomScaleNormal="100" workbookViewId="0">
      <selection activeCell="F20" sqref="F20"/>
    </sheetView>
  </sheetViews>
  <sheetFormatPr defaultRowHeight="14.25" x14ac:dyDescent="0.2"/>
  <cols>
    <col min="1" max="1" width="4.125" customWidth="1"/>
    <col min="2" max="2" width="47.2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ht="15" thickBot="1" x14ac:dyDescent="0.25">
      <c r="A3" s="81" t="s">
        <v>349</v>
      </c>
      <c r="B3" s="55"/>
      <c r="C3" s="679"/>
      <c r="D3" s="679"/>
      <c r="E3" s="55"/>
      <c r="F3" s="55"/>
      <c r="G3" s="55"/>
      <c r="H3" s="55"/>
      <c r="I3" s="680"/>
      <c r="J3" s="55"/>
    </row>
    <row r="4" spans="1:1022" ht="39" thickBot="1" x14ac:dyDescent="0.25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366" t="s">
        <v>331</v>
      </c>
    </row>
    <row r="5" spans="1:1022" x14ac:dyDescent="0.2">
      <c r="A5" s="814">
        <v>1</v>
      </c>
      <c r="B5" s="815" t="s">
        <v>350</v>
      </c>
      <c r="C5" s="369" t="s">
        <v>94</v>
      </c>
      <c r="D5" s="102">
        <v>10</v>
      </c>
      <c r="E5" s="102"/>
      <c r="F5" s="102"/>
      <c r="G5" s="816"/>
      <c r="H5" s="102"/>
      <c r="I5" s="102"/>
      <c r="J5" s="817"/>
    </row>
    <row r="6" spans="1:1022" x14ac:dyDescent="0.2">
      <c r="A6" s="818">
        <v>2</v>
      </c>
      <c r="B6" s="395" t="s">
        <v>351</v>
      </c>
      <c r="C6" s="813" t="s">
        <v>94</v>
      </c>
      <c r="D6" s="794">
        <v>10</v>
      </c>
      <c r="E6" s="794"/>
      <c r="F6" s="794"/>
      <c r="G6" s="796"/>
      <c r="H6" s="794"/>
      <c r="I6" s="794"/>
      <c r="J6" s="819"/>
    </row>
    <row r="7" spans="1:1022" ht="38.25" x14ac:dyDescent="0.2">
      <c r="A7" s="818">
        <v>4</v>
      </c>
      <c r="B7" s="395" t="s">
        <v>352</v>
      </c>
      <c r="C7" s="813" t="s">
        <v>353</v>
      </c>
      <c r="D7" s="794">
        <v>2</v>
      </c>
      <c r="E7" s="794"/>
      <c r="F7" s="794"/>
      <c r="G7" s="796"/>
      <c r="H7" s="794"/>
      <c r="I7" s="794"/>
      <c r="J7" s="819"/>
    </row>
    <row r="8" spans="1:1022" ht="15" thickBot="1" x14ac:dyDescent="0.25">
      <c r="A8" s="820"/>
      <c r="B8" s="110" t="s">
        <v>329</v>
      </c>
      <c r="C8" s="110"/>
      <c r="D8" s="110"/>
      <c r="E8" s="110"/>
      <c r="F8" s="110">
        <f>SUM(F5:F7)</f>
        <v>0</v>
      </c>
      <c r="G8" s="110"/>
      <c r="H8" s="110"/>
      <c r="I8" s="110">
        <f>SUM(I5:I7)</f>
        <v>0</v>
      </c>
      <c r="J8" s="821"/>
    </row>
    <row r="11" spans="1:1022" x14ac:dyDescent="0.2">
      <c r="A11" s="164"/>
      <c r="B11" s="5" t="s">
        <v>18</v>
      </c>
      <c r="C11" s="5"/>
      <c r="D11" s="5"/>
      <c r="E11" s="5"/>
      <c r="F11" s="5"/>
      <c r="G11" s="5" t="s">
        <v>19</v>
      </c>
      <c r="H11" s="5"/>
      <c r="I11" s="5"/>
      <c r="J11" s="164"/>
    </row>
    <row r="12" spans="1:1022" x14ac:dyDescent="0.2">
      <c r="A12" s="164"/>
      <c r="B12" s="5" t="s">
        <v>20</v>
      </c>
      <c r="C12" s="5"/>
      <c r="D12" s="5"/>
      <c r="E12" s="5"/>
      <c r="F12" s="5"/>
      <c r="G12" s="5" t="s">
        <v>21</v>
      </c>
      <c r="H12" s="5"/>
      <c r="I12" s="164"/>
      <c r="J12" s="164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6"/>
  <sheetViews>
    <sheetView zoomScaleNormal="100" workbookViewId="0">
      <selection activeCell="E8" sqref="E8:I11"/>
    </sheetView>
  </sheetViews>
  <sheetFormatPr defaultRowHeight="14.25" x14ac:dyDescent="0.2"/>
  <cols>
    <col min="1" max="1" width="2.875" customWidth="1"/>
    <col min="2" max="2" width="55.7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81" t="s">
        <v>354</v>
      </c>
      <c r="B3" s="55"/>
      <c r="C3" s="679"/>
      <c r="D3" s="679"/>
      <c r="E3" s="55"/>
      <c r="F3" s="55"/>
      <c r="G3" s="55"/>
      <c r="H3" s="55"/>
      <c r="I3" s="680"/>
      <c r="J3" s="55"/>
    </row>
    <row r="4" spans="1:1022" ht="38.25" x14ac:dyDescent="0.2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366" t="s">
        <v>331</v>
      </c>
    </row>
    <row r="5" spans="1:1022" ht="35.1" customHeight="1" x14ac:dyDescent="0.2">
      <c r="A5" s="712"/>
      <c r="B5" s="852" t="s">
        <v>355</v>
      </c>
      <c r="C5" s="852"/>
      <c r="D5" s="852"/>
      <c r="E5" s="852"/>
      <c r="F5" s="852"/>
      <c r="G5" s="852"/>
      <c r="H5" s="852"/>
      <c r="I5" s="852"/>
      <c r="J5" s="852"/>
    </row>
    <row r="6" spans="1:1022" ht="25.5" x14ac:dyDescent="0.2">
      <c r="A6" s="712">
        <v>1</v>
      </c>
      <c r="B6" s="415" t="s">
        <v>356</v>
      </c>
      <c r="C6" s="417" t="s">
        <v>357</v>
      </c>
      <c r="D6" s="713">
        <v>1</v>
      </c>
      <c r="E6" s="591"/>
      <c r="F6" s="684"/>
      <c r="G6" s="714"/>
      <c r="H6" s="689"/>
      <c r="I6" s="684"/>
      <c r="J6" s="689"/>
    </row>
    <row r="7" spans="1:1022" ht="23.85" customHeight="1" x14ac:dyDescent="0.2">
      <c r="A7" s="712"/>
      <c r="B7" s="852" t="s">
        <v>358</v>
      </c>
      <c r="C7" s="852"/>
      <c r="D7" s="852"/>
      <c r="E7" s="852"/>
      <c r="F7" s="852">
        <f t="shared" ref="F7" si="0">E7*D7</f>
        <v>0</v>
      </c>
      <c r="G7" s="852"/>
      <c r="H7" s="852"/>
      <c r="I7" s="852">
        <f t="shared" ref="I7" si="1">F7*G7+F7</f>
        <v>0</v>
      </c>
      <c r="J7" s="852"/>
    </row>
    <row r="8" spans="1:1022" ht="25.5" x14ac:dyDescent="0.2">
      <c r="A8" s="712">
        <v>2</v>
      </c>
      <c r="B8" s="415" t="s">
        <v>359</v>
      </c>
      <c r="C8" s="417" t="s">
        <v>360</v>
      </c>
      <c r="D8" s="713">
        <v>4</v>
      </c>
      <c r="E8" s="591"/>
      <c r="F8" s="684"/>
      <c r="G8" s="714"/>
      <c r="H8" s="689"/>
      <c r="I8" s="684"/>
      <c r="J8" s="689"/>
    </row>
    <row r="9" spans="1:1022" ht="25.5" x14ac:dyDescent="0.2">
      <c r="A9" s="712">
        <v>3</v>
      </c>
      <c r="B9" s="415" t="s">
        <v>361</v>
      </c>
      <c r="C9" s="417" t="s">
        <v>360</v>
      </c>
      <c r="D9" s="713">
        <v>4</v>
      </c>
      <c r="E9" s="591"/>
      <c r="F9" s="684"/>
      <c r="G9" s="714"/>
      <c r="H9" s="689"/>
      <c r="I9" s="684"/>
      <c r="J9" s="689"/>
    </row>
    <row r="10" spans="1:1022" ht="25.5" x14ac:dyDescent="0.2">
      <c r="A10" s="712">
        <v>4</v>
      </c>
      <c r="B10" s="415" t="s">
        <v>362</v>
      </c>
      <c r="C10" s="417" t="s">
        <v>360</v>
      </c>
      <c r="D10" s="713">
        <v>4</v>
      </c>
      <c r="E10" s="591"/>
      <c r="F10" s="684"/>
      <c r="G10" s="714"/>
      <c r="H10" s="689"/>
      <c r="I10" s="684"/>
      <c r="J10" s="689"/>
    </row>
    <row r="11" spans="1:1022" ht="25.5" x14ac:dyDescent="0.2">
      <c r="A11" s="712">
        <v>5</v>
      </c>
      <c r="B11" s="415" t="s">
        <v>363</v>
      </c>
      <c r="C11" s="417" t="s">
        <v>360</v>
      </c>
      <c r="D11" s="713">
        <v>4</v>
      </c>
      <c r="E11" s="591"/>
      <c r="F11" s="684"/>
      <c r="G11" s="714"/>
      <c r="H11" s="689"/>
      <c r="I11" s="684"/>
      <c r="J11" s="689"/>
    </row>
    <row r="12" spans="1:1022" x14ac:dyDescent="0.2">
      <c r="A12" s="716"/>
      <c r="B12" s="170"/>
      <c r="C12" s="417"/>
      <c r="D12" s="713"/>
      <c r="E12" s="591"/>
      <c r="F12" s="684">
        <f>SUM(F6:F11)</f>
        <v>0</v>
      </c>
      <c r="G12" s="714"/>
      <c r="H12" s="689"/>
      <c r="I12" s="684">
        <f>SUM(I6:I11)</f>
        <v>0</v>
      </c>
      <c r="J12" s="721"/>
    </row>
    <row r="15" spans="1:1022" x14ac:dyDescent="0.2">
      <c r="A15" s="164"/>
      <c r="B15" s="5" t="s">
        <v>18</v>
      </c>
      <c r="C15" s="5"/>
      <c r="D15" s="5"/>
      <c r="E15" s="5"/>
      <c r="F15" s="5"/>
      <c r="G15" s="5" t="s">
        <v>19</v>
      </c>
      <c r="H15" s="5"/>
      <c r="I15" s="5"/>
      <c r="J15" s="164"/>
    </row>
    <row r="16" spans="1:1022" x14ac:dyDescent="0.2">
      <c r="A16" s="164"/>
      <c r="B16" s="5" t="s">
        <v>20</v>
      </c>
      <c r="C16" s="5"/>
      <c r="D16" s="5"/>
      <c r="E16" s="5"/>
      <c r="F16" s="5"/>
      <c r="G16" s="5" t="s">
        <v>21</v>
      </c>
      <c r="H16" s="5"/>
      <c r="I16" s="164"/>
      <c r="J16" s="164"/>
    </row>
  </sheetData>
  <mergeCells count="2">
    <mergeCell ref="B5:J5"/>
    <mergeCell ref="B7:J7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8"/>
  <sheetViews>
    <sheetView zoomScale="90" zoomScaleNormal="90" workbookViewId="0">
      <selection activeCell="E5" sqref="E5:I13"/>
    </sheetView>
  </sheetViews>
  <sheetFormatPr defaultRowHeight="14.25" x14ac:dyDescent="0.2"/>
  <cols>
    <col min="1" max="1" width="4.375" customWidth="1"/>
    <col min="2" max="2" width="58.87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ht="15" x14ac:dyDescent="0.25">
      <c r="A3" s="725" t="s">
        <v>364</v>
      </c>
      <c r="B3" s="570"/>
      <c r="C3" s="570"/>
      <c r="D3" s="570"/>
      <c r="E3" s="570"/>
      <c r="F3" s="570"/>
      <c r="G3" s="570"/>
      <c r="H3" s="570"/>
      <c r="I3" s="570"/>
      <c r="J3" s="570"/>
    </row>
    <row r="4" spans="1:1022" ht="38.25" x14ac:dyDescent="0.2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366" t="s">
        <v>331</v>
      </c>
    </row>
    <row r="5" spans="1:1022" ht="27.75" customHeight="1" x14ac:dyDescent="0.2">
      <c r="A5" s="726">
        <v>1</v>
      </c>
      <c r="B5" s="727" t="s">
        <v>365</v>
      </c>
      <c r="C5" s="728" t="s">
        <v>94</v>
      </c>
      <c r="D5" s="729">
        <v>150</v>
      </c>
      <c r="E5" s="728"/>
      <c r="F5" s="730"/>
      <c r="G5" s="731"/>
      <c r="H5" s="732"/>
      <c r="I5" s="196"/>
      <c r="J5" s="733"/>
    </row>
    <row r="6" spans="1:1022" ht="27.75" customHeight="1" x14ac:dyDescent="0.2">
      <c r="A6" s="726">
        <v>2</v>
      </c>
      <c r="B6" s="727" t="s">
        <v>366</v>
      </c>
      <c r="C6" s="728" t="s">
        <v>94</v>
      </c>
      <c r="D6" s="729">
        <v>150</v>
      </c>
      <c r="E6" s="728"/>
      <c r="F6" s="730"/>
      <c r="G6" s="731"/>
      <c r="H6" s="732"/>
      <c r="I6" s="196"/>
      <c r="J6" s="733"/>
    </row>
    <row r="7" spans="1:1022" ht="27.75" customHeight="1" x14ac:dyDescent="0.2">
      <c r="A7" s="726">
        <v>3</v>
      </c>
      <c r="B7" s="727" t="s">
        <v>367</v>
      </c>
      <c r="C7" s="728" t="s">
        <v>94</v>
      </c>
      <c r="D7" s="729">
        <v>150</v>
      </c>
      <c r="E7" s="728"/>
      <c r="F7" s="730"/>
      <c r="G7" s="731"/>
      <c r="H7" s="732"/>
      <c r="I7" s="196"/>
      <c r="J7" s="733"/>
    </row>
    <row r="8" spans="1:1022" ht="27.75" customHeight="1" x14ac:dyDescent="0.2">
      <c r="A8" s="726">
        <v>4</v>
      </c>
      <c r="B8" s="727" t="s">
        <v>368</v>
      </c>
      <c r="C8" s="728" t="s">
        <v>94</v>
      </c>
      <c r="D8" s="729">
        <v>150</v>
      </c>
      <c r="E8" s="728"/>
      <c r="F8" s="730"/>
      <c r="G8" s="731"/>
      <c r="H8" s="732"/>
      <c r="I8" s="196"/>
      <c r="J8" s="733"/>
    </row>
    <row r="9" spans="1:1022" ht="27.75" customHeight="1" x14ac:dyDescent="0.2">
      <c r="A9" s="726">
        <v>5</v>
      </c>
      <c r="B9" s="727" t="s">
        <v>369</v>
      </c>
      <c r="C9" s="728" t="s">
        <v>94</v>
      </c>
      <c r="D9" s="729">
        <v>150</v>
      </c>
      <c r="E9" s="728"/>
      <c r="F9" s="730"/>
      <c r="G9" s="731"/>
      <c r="H9" s="732"/>
      <c r="I9" s="196"/>
      <c r="J9" s="733"/>
    </row>
    <row r="10" spans="1:1022" ht="27.75" customHeight="1" x14ac:dyDescent="0.2">
      <c r="A10" s="726">
        <v>6</v>
      </c>
      <c r="B10" s="727" t="s">
        <v>370</v>
      </c>
      <c r="C10" s="728" t="s">
        <v>94</v>
      </c>
      <c r="D10" s="729">
        <v>100</v>
      </c>
      <c r="E10" s="728"/>
      <c r="F10" s="730"/>
      <c r="G10" s="731"/>
      <c r="H10" s="732"/>
      <c r="I10" s="196"/>
      <c r="J10" s="733"/>
    </row>
    <row r="11" spans="1:1022" ht="27.75" customHeight="1" x14ac:dyDescent="0.2">
      <c r="A11" s="726">
        <v>7</v>
      </c>
      <c r="B11" s="727" t="s">
        <v>371</v>
      </c>
      <c r="C11" s="728" t="s">
        <v>94</v>
      </c>
      <c r="D11" s="729">
        <v>150</v>
      </c>
      <c r="E11" s="728"/>
      <c r="F11" s="730"/>
      <c r="G11" s="731"/>
      <c r="H11" s="732"/>
      <c r="I11" s="196"/>
      <c r="J11" s="733"/>
    </row>
    <row r="12" spans="1:1022" ht="27.75" customHeight="1" x14ac:dyDescent="0.2">
      <c r="A12" s="726">
        <v>8</v>
      </c>
      <c r="B12" s="727" t="s">
        <v>372</v>
      </c>
      <c r="C12" s="728" t="s">
        <v>94</v>
      </c>
      <c r="D12" s="729">
        <v>45</v>
      </c>
      <c r="E12" s="728"/>
      <c r="F12" s="730"/>
      <c r="G12" s="731"/>
      <c r="H12" s="732"/>
      <c r="I12" s="196"/>
      <c r="J12" s="733"/>
    </row>
    <row r="13" spans="1:1022" ht="27.75" customHeight="1" x14ac:dyDescent="0.2">
      <c r="A13" s="726">
        <v>9</v>
      </c>
      <c r="B13" s="727" t="s">
        <v>373</v>
      </c>
      <c r="C13" s="728" t="s">
        <v>94</v>
      </c>
      <c r="D13" s="729">
        <v>90</v>
      </c>
      <c r="E13" s="728"/>
      <c r="F13" s="730"/>
      <c r="G13" s="731"/>
      <c r="H13" s="732"/>
      <c r="I13" s="196"/>
      <c r="J13" s="733"/>
    </row>
    <row r="14" spans="1:1022" x14ac:dyDescent="0.2">
      <c r="A14" s="84"/>
      <c r="B14" s="734" t="s">
        <v>68</v>
      </c>
      <c r="C14" s="733"/>
      <c r="D14" s="733"/>
      <c r="E14" s="733"/>
      <c r="F14" s="735">
        <f>SUM(F5:F13)</f>
        <v>0</v>
      </c>
      <c r="G14" s="736"/>
      <c r="H14" s="736"/>
      <c r="I14" s="735">
        <f>SUM(I5:I13)</f>
        <v>0</v>
      </c>
      <c r="J14" s="733"/>
    </row>
    <row r="15" spans="1:1022" x14ac:dyDescent="0.2">
      <c r="A15" s="181"/>
      <c r="B15" s="181"/>
      <c r="C15" s="181"/>
      <c r="D15" s="181"/>
      <c r="E15" s="181"/>
      <c r="F15" s="181"/>
      <c r="G15" s="181"/>
      <c r="H15" s="181"/>
      <c r="I15" s="181"/>
      <c r="J15" s="181"/>
    </row>
    <row r="16" spans="1:1022" x14ac:dyDescent="0.2">
      <c r="A16" s="181"/>
      <c r="B16" s="181"/>
      <c r="C16" s="181"/>
      <c r="D16" s="181"/>
      <c r="E16" s="181"/>
      <c r="F16" s="181"/>
      <c r="G16" s="181"/>
      <c r="H16" s="181"/>
      <c r="I16" s="181"/>
      <c r="J16" s="181"/>
    </row>
    <row r="17" spans="1:10" x14ac:dyDescent="0.2">
      <c r="A17" s="181"/>
      <c r="B17" s="5" t="s">
        <v>18</v>
      </c>
      <c r="C17" s="5"/>
      <c r="D17" s="5"/>
      <c r="E17" s="5"/>
      <c r="F17" s="197"/>
      <c r="G17" s="5"/>
      <c r="H17" s="5" t="s">
        <v>19</v>
      </c>
      <c r="I17" s="197"/>
      <c r="J17" s="181"/>
    </row>
    <row r="18" spans="1:10" x14ac:dyDescent="0.2">
      <c r="A18" s="181"/>
      <c r="B18" s="5" t="s">
        <v>20</v>
      </c>
      <c r="C18" s="5"/>
      <c r="D18" s="5"/>
      <c r="E18" s="5"/>
      <c r="F18" s="197"/>
      <c r="G18" s="5"/>
      <c r="H18" s="197" t="s">
        <v>21</v>
      </c>
      <c r="I18" s="5"/>
      <c r="J18" s="181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4"/>
  <sheetViews>
    <sheetView zoomScale="90" zoomScaleNormal="90" workbookViewId="0">
      <selection activeCell="E5" sqref="E5:I9"/>
    </sheetView>
  </sheetViews>
  <sheetFormatPr defaultRowHeight="14.25" x14ac:dyDescent="0.2"/>
  <cols>
    <col min="1" max="1" width="4" customWidth="1"/>
    <col min="2" max="2" width="63.2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ht="15.75" thickBot="1" x14ac:dyDescent="0.3">
      <c r="A3" s="725" t="s">
        <v>374</v>
      </c>
      <c r="B3" s="570"/>
      <c r="C3" s="570"/>
      <c r="D3" s="570"/>
      <c r="E3" s="570"/>
      <c r="F3" s="570"/>
      <c r="G3" s="570"/>
      <c r="H3" s="570"/>
      <c r="I3" s="570"/>
      <c r="J3" s="570"/>
    </row>
    <row r="4" spans="1:1022" ht="39" thickBot="1" x14ac:dyDescent="0.25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366" t="s">
        <v>331</v>
      </c>
    </row>
    <row r="5" spans="1:1022" s="301" customFormat="1" x14ac:dyDescent="0.2">
      <c r="A5" s="824">
        <v>1</v>
      </c>
      <c r="B5" s="822" t="s">
        <v>375</v>
      </c>
      <c r="C5" s="823" t="s">
        <v>13</v>
      </c>
      <c r="D5" s="823">
        <v>1</v>
      </c>
      <c r="E5" s="823"/>
      <c r="F5" s="823"/>
      <c r="G5" s="825"/>
      <c r="H5" s="823"/>
      <c r="I5" s="826"/>
      <c r="J5" s="827"/>
    </row>
    <row r="6" spans="1:1022" s="301" customFormat="1" ht="25.5" x14ac:dyDescent="0.2">
      <c r="A6" s="828">
        <v>2</v>
      </c>
      <c r="B6" s="755" t="s">
        <v>442</v>
      </c>
      <c r="C6" s="754" t="s">
        <v>13</v>
      </c>
      <c r="D6" s="754">
        <v>1</v>
      </c>
      <c r="E6" s="754"/>
      <c r="F6" s="754"/>
      <c r="G6" s="829"/>
      <c r="H6" s="754"/>
      <c r="I6" s="830"/>
      <c r="J6" s="831"/>
    </row>
    <row r="7" spans="1:1022" s="301" customFormat="1" x14ac:dyDescent="0.2">
      <c r="A7" s="828">
        <v>3</v>
      </c>
      <c r="B7" s="755" t="s">
        <v>376</v>
      </c>
      <c r="C7" s="754" t="s">
        <v>13</v>
      </c>
      <c r="D7" s="754">
        <v>1</v>
      </c>
      <c r="E7" s="754"/>
      <c r="F7" s="754"/>
      <c r="G7" s="829"/>
      <c r="H7" s="754"/>
      <c r="I7" s="830"/>
      <c r="J7" s="831"/>
    </row>
    <row r="8" spans="1:1022" s="301" customFormat="1" ht="51" x14ac:dyDescent="0.2">
      <c r="A8" s="828">
        <v>4</v>
      </c>
      <c r="B8" s="755" t="s">
        <v>444</v>
      </c>
      <c r="C8" s="754" t="s">
        <v>443</v>
      </c>
      <c r="D8" s="754">
        <v>3</v>
      </c>
      <c r="E8" s="754"/>
      <c r="F8" s="754"/>
      <c r="G8" s="829"/>
      <c r="H8" s="754"/>
      <c r="I8" s="830"/>
      <c r="J8" s="831"/>
    </row>
    <row r="9" spans="1:1022" s="301" customFormat="1" ht="25.5" x14ac:dyDescent="0.2">
      <c r="A9" s="828">
        <v>5</v>
      </c>
      <c r="B9" s="755" t="s">
        <v>445</v>
      </c>
      <c r="C9" s="754" t="s">
        <v>446</v>
      </c>
      <c r="D9" s="754">
        <v>2</v>
      </c>
      <c r="E9" s="754"/>
      <c r="F9" s="754"/>
      <c r="G9" s="829"/>
      <c r="H9" s="754"/>
      <c r="I9" s="830"/>
      <c r="J9" s="831"/>
    </row>
    <row r="10" spans="1:1022" ht="15" thickBot="1" x14ac:dyDescent="0.25">
      <c r="A10" s="832"/>
      <c r="B10" s="833" t="s">
        <v>17</v>
      </c>
      <c r="C10" s="833"/>
      <c r="D10" s="833"/>
      <c r="E10" s="833"/>
      <c r="F10" s="833">
        <f>SUM(F5:F9)</f>
        <v>0</v>
      </c>
      <c r="G10" s="833"/>
      <c r="H10" s="833"/>
      <c r="I10" s="834">
        <f>SUM(I5:I9)</f>
        <v>0</v>
      </c>
      <c r="J10" s="835"/>
    </row>
    <row r="13" spans="1:1022" x14ac:dyDescent="0.2">
      <c r="A13" s="181"/>
      <c r="B13" s="5" t="s">
        <v>18</v>
      </c>
      <c r="C13" s="5"/>
      <c r="D13" s="5"/>
      <c r="E13" s="5"/>
      <c r="F13" s="197"/>
      <c r="G13" s="5"/>
      <c r="H13" s="5" t="s">
        <v>19</v>
      </c>
      <c r="I13" s="197"/>
      <c r="J13" s="181"/>
    </row>
    <row r="14" spans="1:1022" x14ac:dyDescent="0.2">
      <c r="A14" s="181"/>
      <c r="B14" s="5" t="s">
        <v>20</v>
      </c>
      <c r="C14" s="5"/>
      <c r="D14" s="5"/>
      <c r="E14" s="5"/>
      <c r="F14" s="197"/>
      <c r="G14" s="5"/>
      <c r="H14" s="197" t="s">
        <v>21</v>
      </c>
      <c r="I14" s="5"/>
      <c r="J14" s="181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0"/>
  <sheetViews>
    <sheetView workbookViewId="0">
      <selection activeCell="E5" sqref="E5:I5"/>
    </sheetView>
  </sheetViews>
  <sheetFormatPr defaultRowHeight="14.25" x14ac:dyDescent="0.2"/>
  <cols>
    <col min="1" max="1" width="4" customWidth="1"/>
    <col min="2" max="2" width="63.2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ht="15.75" thickBot="1" x14ac:dyDescent="0.3">
      <c r="A3" s="725" t="s">
        <v>448</v>
      </c>
      <c r="B3" s="570"/>
      <c r="C3" s="570"/>
      <c r="D3" s="570"/>
      <c r="E3" s="570"/>
      <c r="F3" s="570"/>
      <c r="G3" s="570"/>
      <c r="H3" s="570"/>
      <c r="I3" s="570"/>
      <c r="J3" s="570"/>
    </row>
    <row r="4" spans="1:1022" ht="39" thickBot="1" x14ac:dyDescent="0.25">
      <c r="A4" s="365" t="s">
        <v>2</v>
      </c>
      <c r="B4" s="83" t="s">
        <v>3</v>
      </c>
      <c r="C4" s="83" t="s">
        <v>4</v>
      </c>
      <c r="D4" s="83" t="s">
        <v>5</v>
      </c>
      <c r="E4" s="83" t="s">
        <v>6</v>
      </c>
      <c r="F4" s="83" t="s">
        <v>7</v>
      </c>
      <c r="G4" s="83" t="s">
        <v>8</v>
      </c>
      <c r="H4" s="83" t="s">
        <v>9</v>
      </c>
      <c r="I4" s="366" t="s">
        <v>10</v>
      </c>
      <c r="J4" s="366" t="s">
        <v>331</v>
      </c>
    </row>
    <row r="5" spans="1:1022" s="301" customFormat="1" ht="25.5" x14ac:dyDescent="0.2">
      <c r="A5" s="824">
        <v>1</v>
      </c>
      <c r="B5" s="822" t="s">
        <v>449</v>
      </c>
      <c r="C5" s="823" t="s">
        <v>13</v>
      </c>
      <c r="D5" s="823">
        <v>1</v>
      </c>
      <c r="E5" s="823"/>
      <c r="F5" s="823"/>
      <c r="G5" s="825"/>
      <c r="H5" s="823"/>
      <c r="I5" s="826"/>
      <c r="J5" s="827"/>
    </row>
    <row r="6" spans="1:1022" ht="15" thickBot="1" x14ac:dyDescent="0.25">
      <c r="A6" s="832"/>
      <c r="B6" s="833" t="s">
        <v>17</v>
      </c>
      <c r="C6" s="833"/>
      <c r="D6" s="833"/>
      <c r="E6" s="833"/>
      <c r="F6" s="833">
        <f>SUM(F5:F5)</f>
        <v>0</v>
      </c>
      <c r="G6" s="833"/>
      <c r="H6" s="833"/>
      <c r="I6" s="834">
        <f>SUM(I5:I5)</f>
        <v>0</v>
      </c>
      <c r="J6" s="835"/>
    </row>
    <row r="9" spans="1:1022" x14ac:dyDescent="0.2">
      <c r="A9" s="181"/>
      <c r="B9" s="5" t="s">
        <v>18</v>
      </c>
      <c r="C9" s="5"/>
      <c r="D9" s="5"/>
      <c r="E9" s="5"/>
      <c r="F9" s="197"/>
      <c r="G9" s="5"/>
      <c r="H9" s="5" t="s">
        <v>19</v>
      </c>
      <c r="I9" s="197"/>
      <c r="J9" s="181"/>
    </row>
    <row r="10" spans="1:1022" x14ac:dyDescent="0.2">
      <c r="A10" s="181"/>
      <c r="B10" s="5" t="s">
        <v>20</v>
      </c>
      <c r="C10" s="5"/>
      <c r="D10" s="5"/>
      <c r="E10" s="5"/>
      <c r="F10" s="197"/>
      <c r="G10" s="5"/>
      <c r="H10" s="197" t="s">
        <v>21</v>
      </c>
      <c r="I10" s="5"/>
      <c r="J10" s="181"/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32"/>
  <sheetViews>
    <sheetView zoomScaleNormal="100" workbookViewId="0">
      <selection activeCell="E5" sqref="E5:I27"/>
    </sheetView>
  </sheetViews>
  <sheetFormatPr defaultRowHeight="14.25" x14ac:dyDescent="0.2"/>
  <cols>
    <col min="1" max="1" width="3.625" customWidth="1"/>
    <col min="2" max="2" width="45.5" customWidth="1"/>
    <col min="3" max="3" width="14.75" customWidth="1"/>
    <col min="4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81" t="s">
        <v>377</v>
      </c>
      <c r="C3" s="81"/>
      <c r="D3" s="81"/>
      <c r="E3" s="81"/>
      <c r="F3" s="81"/>
      <c r="G3" s="81"/>
      <c r="H3" s="81"/>
      <c r="I3" s="81"/>
      <c r="J3" s="81"/>
    </row>
    <row r="4" spans="1:1022" ht="38.25" x14ac:dyDescent="0.2">
      <c r="A4" s="183" t="s">
        <v>2</v>
      </c>
      <c r="B4" s="183" t="s">
        <v>3</v>
      </c>
      <c r="C4" s="183" t="s">
        <v>4</v>
      </c>
      <c r="D4" s="183" t="s">
        <v>5</v>
      </c>
      <c r="E4" s="183" t="s">
        <v>89</v>
      </c>
      <c r="F4" s="183" t="s">
        <v>90</v>
      </c>
      <c r="G4" s="183" t="s">
        <v>8</v>
      </c>
      <c r="H4" s="183" t="s">
        <v>91</v>
      </c>
      <c r="I4" s="183" t="s">
        <v>92</v>
      </c>
      <c r="J4" s="168" t="s">
        <v>307</v>
      </c>
    </row>
    <row r="5" spans="1:1022" ht="25.5" x14ac:dyDescent="0.2">
      <c r="A5" s="33">
        <v>1</v>
      </c>
      <c r="B5" s="836" t="s">
        <v>378</v>
      </c>
      <c r="C5" s="28" t="s">
        <v>379</v>
      </c>
      <c r="D5" s="28">
        <v>15</v>
      </c>
      <c r="E5" s="737"/>
      <c r="F5" s="28"/>
      <c r="G5" s="738"/>
      <c r="I5" s="28"/>
      <c r="J5" s="63"/>
    </row>
    <row r="6" spans="1:1022" x14ac:dyDescent="0.2">
      <c r="A6" s="33">
        <v>2</v>
      </c>
      <c r="B6" s="836" t="s">
        <v>380</v>
      </c>
      <c r="C6" s="28" t="s">
        <v>381</v>
      </c>
      <c r="D6" s="28">
        <v>1000</v>
      </c>
      <c r="E6" s="737"/>
      <c r="F6" s="28"/>
      <c r="G6" s="738"/>
      <c r="H6" s="28"/>
      <c r="I6" s="28"/>
      <c r="J6" s="63"/>
    </row>
    <row r="7" spans="1:1022" x14ac:dyDescent="0.2">
      <c r="A7" s="33">
        <v>3</v>
      </c>
      <c r="B7" s="836" t="s">
        <v>382</v>
      </c>
      <c r="C7" s="28" t="s">
        <v>383</v>
      </c>
      <c r="D7" s="28">
        <v>10</v>
      </c>
      <c r="E7" s="737"/>
      <c r="F7" s="28"/>
      <c r="G7" s="738"/>
      <c r="H7" s="28"/>
      <c r="I7" s="28"/>
      <c r="J7" s="63"/>
    </row>
    <row r="8" spans="1:1022" x14ac:dyDescent="0.2">
      <c r="A8" s="33">
        <v>4</v>
      </c>
      <c r="B8" s="836" t="s">
        <v>384</v>
      </c>
      <c r="C8" s="28" t="s">
        <v>385</v>
      </c>
      <c r="D8" s="28">
        <v>60</v>
      </c>
      <c r="E8" s="737"/>
      <c r="F8" s="28"/>
      <c r="G8" s="738"/>
      <c r="H8" s="28"/>
      <c r="I8" s="28"/>
      <c r="J8" s="63"/>
    </row>
    <row r="9" spans="1:1022" ht="25.5" x14ac:dyDescent="0.2">
      <c r="A9" s="33">
        <v>5</v>
      </c>
      <c r="B9" s="836" t="s">
        <v>386</v>
      </c>
      <c r="C9" s="28" t="s">
        <v>387</v>
      </c>
      <c r="D9" s="28">
        <v>60</v>
      </c>
      <c r="E9" s="737"/>
      <c r="F9" s="28"/>
      <c r="G9" s="738"/>
      <c r="H9" s="28"/>
      <c r="I9" s="28"/>
      <c r="J9" s="63"/>
    </row>
    <row r="10" spans="1:1022" ht="25.5" x14ac:dyDescent="0.2">
      <c r="A10" s="33">
        <v>6</v>
      </c>
      <c r="B10" s="837" t="s">
        <v>388</v>
      </c>
      <c r="C10" s="28" t="s">
        <v>389</v>
      </c>
      <c r="D10" s="28">
        <v>10</v>
      </c>
      <c r="E10" s="737"/>
      <c r="F10" s="28"/>
      <c r="G10" s="738"/>
      <c r="H10" s="28"/>
      <c r="I10" s="28"/>
      <c r="J10" s="63"/>
    </row>
    <row r="11" spans="1:1022" x14ac:dyDescent="0.2">
      <c r="A11" s="33">
        <v>7</v>
      </c>
      <c r="B11" s="836" t="s">
        <v>390</v>
      </c>
      <c r="C11" s="28" t="s">
        <v>391</v>
      </c>
      <c r="D11" s="28">
        <v>350</v>
      </c>
      <c r="E11" s="737"/>
      <c r="F11" s="28"/>
      <c r="G11" s="738"/>
      <c r="H11" s="28"/>
      <c r="I11" s="28"/>
      <c r="J11" s="63"/>
    </row>
    <row r="12" spans="1:1022" x14ac:dyDescent="0.2">
      <c r="A12" s="33">
        <v>8</v>
      </c>
      <c r="B12" s="836" t="s">
        <v>392</v>
      </c>
      <c r="C12" s="28" t="s">
        <v>393</v>
      </c>
      <c r="D12" s="28">
        <v>20</v>
      </c>
      <c r="E12" s="737"/>
      <c r="F12" s="28"/>
      <c r="G12" s="738"/>
      <c r="H12" s="28"/>
      <c r="I12" s="28"/>
      <c r="J12" s="63"/>
    </row>
    <row r="13" spans="1:1022" x14ac:dyDescent="0.2">
      <c r="A13" s="33">
        <v>9</v>
      </c>
      <c r="B13" s="836" t="s">
        <v>394</v>
      </c>
      <c r="C13" s="28" t="s">
        <v>383</v>
      </c>
      <c r="D13" s="28">
        <v>20</v>
      </c>
      <c r="E13" s="737"/>
      <c r="F13" s="28"/>
      <c r="G13" s="738"/>
      <c r="H13" s="28"/>
      <c r="I13" s="28"/>
      <c r="J13" s="63"/>
    </row>
    <row r="14" spans="1:1022" x14ac:dyDescent="0.2">
      <c r="A14" s="33">
        <v>10</v>
      </c>
      <c r="B14" s="836" t="s">
        <v>395</v>
      </c>
      <c r="C14" s="28" t="s">
        <v>396</v>
      </c>
      <c r="D14" s="28">
        <v>20</v>
      </c>
      <c r="E14" s="737"/>
      <c r="F14" s="28"/>
      <c r="G14" s="738"/>
      <c r="H14" s="28"/>
      <c r="I14" s="28"/>
      <c r="J14" s="63"/>
    </row>
    <row r="15" spans="1:1022" x14ac:dyDescent="0.2">
      <c r="A15" s="33">
        <v>11</v>
      </c>
      <c r="B15" s="836" t="s">
        <v>397</v>
      </c>
      <c r="C15" s="28" t="s">
        <v>383</v>
      </c>
      <c r="D15" s="28">
        <v>10</v>
      </c>
      <c r="E15" s="737"/>
      <c r="F15" s="28"/>
      <c r="G15" s="738"/>
      <c r="H15" s="28"/>
      <c r="I15" s="28"/>
      <c r="J15" s="63"/>
    </row>
    <row r="16" spans="1:1022" x14ac:dyDescent="0.2">
      <c r="A16" s="33">
        <v>12</v>
      </c>
      <c r="B16" s="836" t="s">
        <v>398</v>
      </c>
      <c r="C16" s="28" t="s">
        <v>399</v>
      </c>
      <c r="D16" s="28">
        <v>30</v>
      </c>
      <c r="E16" s="737"/>
      <c r="F16" s="28"/>
      <c r="G16" s="738"/>
      <c r="H16" s="28"/>
      <c r="I16" s="28"/>
      <c r="J16" s="63"/>
    </row>
    <row r="17" spans="1:10" x14ac:dyDescent="0.2">
      <c r="A17" s="33">
        <v>13</v>
      </c>
      <c r="B17" s="836" t="s">
        <v>400</v>
      </c>
      <c r="C17" s="28" t="s">
        <v>401</v>
      </c>
      <c r="D17" s="28">
        <v>30</v>
      </c>
      <c r="E17" s="737"/>
      <c r="F17" s="28"/>
      <c r="G17" s="738"/>
      <c r="H17" s="28"/>
      <c r="I17" s="28"/>
      <c r="J17" s="63"/>
    </row>
    <row r="18" spans="1:10" x14ac:dyDescent="0.2">
      <c r="A18" s="33">
        <v>14</v>
      </c>
      <c r="B18" s="836" t="s">
        <v>402</v>
      </c>
      <c r="C18" s="28" t="s">
        <v>403</v>
      </c>
      <c r="D18" s="28">
        <v>100</v>
      </c>
      <c r="E18" s="737"/>
      <c r="F18" s="28"/>
      <c r="G18" s="738"/>
      <c r="H18" s="28"/>
      <c r="I18" s="28"/>
      <c r="J18" s="63"/>
    </row>
    <row r="19" spans="1:10" x14ac:dyDescent="0.2">
      <c r="A19" s="33">
        <v>15</v>
      </c>
      <c r="B19" s="836" t="s">
        <v>404</v>
      </c>
      <c r="C19" s="28" t="s">
        <v>405</v>
      </c>
      <c r="D19" s="28">
        <v>350</v>
      </c>
      <c r="E19" s="737"/>
      <c r="F19" s="28"/>
      <c r="G19" s="738"/>
      <c r="H19" s="28"/>
      <c r="I19" s="28"/>
      <c r="J19" s="63"/>
    </row>
    <row r="20" spans="1:10" x14ac:dyDescent="0.2">
      <c r="A20" s="33">
        <v>16</v>
      </c>
      <c r="B20" s="836" t="s">
        <v>406</v>
      </c>
      <c r="C20" s="28" t="s">
        <v>407</v>
      </c>
      <c r="D20" s="28">
        <v>70</v>
      </c>
      <c r="E20" s="737"/>
      <c r="F20" s="28"/>
      <c r="G20" s="738"/>
      <c r="H20" s="28"/>
      <c r="I20" s="28"/>
      <c r="J20" s="63"/>
    </row>
    <row r="21" spans="1:10" x14ac:dyDescent="0.2">
      <c r="A21" s="33">
        <v>17</v>
      </c>
      <c r="B21" s="836" t="s">
        <v>408</v>
      </c>
      <c r="C21" s="28" t="s">
        <v>409</v>
      </c>
      <c r="D21" s="28">
        <v>200</v>
      </c>
      <c r="E21" s="737"/>
      <c r="F21" s="28"/>
      <c r="G21" s="738"/>
      <c r="H21" s="28"/>
      <c r="I21" s="28"/>
      <c r="J21" s="63"/>
    </row>
    <row r="22" spans="1:10" x14ac:dyDescent="0.2">
      <c r="A22" s="33">
        <v>18</v>
      </c>
      <c r="B22" s="836" t="s">
        <v>410</v>
      </c>
      <c r="C22" s="28" t="s">
        <v>411</v>
      </c>
      <c r="D22" s="28">
        <v>30</v>
      </c>
      <c r="E22" s="737"/>
      <c r="F22" s="28"/>
      <c r="G22" s="738"/>
      <c r="H22" s="28"/>
      <c r="I22" s="28"/>
      <c r="J22" s="63"/>
    </row>
    <row r="23" spans="1:10" ht="25.5" x14ac:dyDescent="0.2">
      <c r="A23" s="33">
        <v>19</v>
      </c>
      <c r="B23" s="836" t="s">
        <v>412</v>
      </c>
      <c r="C23" s="28" t="s">
        <v>413</v>
      </c>
      <c r="D23" s="28">
        <v>30</v>
      </c>
      <c r="E23" s="737"/>
      <c r="F23" s="28"/>
      <c r="G23" s="738"/>
      <c r="H23" s="28"/>
      <c r="I23" s="28"/>
      <c r="J23" s="63"/>
    </row>
    <row r="24" spans="1:10" ht="38.25" x14ac:dyDescent="0.2">
      <c r="A24" s="33">
        <v>20</v>
      </c>
      <c r="B24" s="836" t="s">
        <v>414</v>
      </c>
      <c r="C24" s="28" t="s">
        <v>415</v>
      </c>
      <c r="D24" s="28">
        <v>30</v>
      </c>
      <c r="E24" s="737"/>
      <c r="F24" s="28"/>
      <c r="G24" s="738"/>
      <c r="H24" s="28"/>
      <c r="I24" s="28"/>
      <c r="J24" s="63"/>
    </row>
    <row r="25" spans="1:10" x14ac:dyDescent="0.2">
      <c r="A25" s="33">
        <v>21</v>
      </c>
      <c r="B25" s="836" t="s">
        <v>416</v>
      </c>
      <c r="C25" s="28" t="s">
        <v>379</v>
      </c>
      <c r="D25" s="28">
        <v>70</v>
      </c>
      <c r="E25" s="737"/>
      <c r="F25" s="28"/>
      <c r="G25" s="738"/>
      <c r="H25" s="28"/>
      <c r="I25" s="28"/>
      <c r="J25" s="63"/>
    </row>
    <row r="26" spans="1:10" ht="25.5" x14ac:dyDescent="0.2">
      <c r="A26" s="33">
        <v>22</v>
      </c>
      <c r="B26" s="836" t="s">
        <v>417</v>
      </c>
      <c r="C26" s="28" t="s">
        <v>396</v>
      </c>
      <c r="D26" s="28">
        <v>100</v>
      </c>
      <c r="E26" s="737"/>
      <c r="F26" s="28"/>
      <c r="G26" s="738"/>
      <c r="H26" s="28"/>
      <c r="I26" s="28"/>
      <c r="J26" s="63"/>
    </row>
    <row r="27" spans="1:10" x14ac:dyDescent="0.2">
      <c r="A27" s="33">
        <v>23</v>
      </c>
      <c r="B27" s="836" t="s">
        <v>418</v>
      </c>
      <c r="C27" s="28" t="s">
        <v>419</v>
      </c>
      <c r="D27" s="28">
        <v>300</v>
      </c>
      <c r="E27" s="737"/>
      <c r="F27" s="28"/>
      <c r="G27" s="738"/>
      <c r="H27" s="28"/>
      <c r="I27" s="28"/>
      <c r="J27" s="63"/>
    </row>
    <row r="28" spans="1:10" x14ac:dyDescent="0.2">
      <c r="A28" s="33"/>
      <c r="B28" s="60" t="s">
        <v>329</v>
      </c>
      <c r="C28" s="28"/>
      <c r="D28" s="28"/>
      <c r="E28" s="737"/>
      <c r="F28" s="28">
        <f>SUM(F5:F27)</f>
        <v>0</v>
      </c>
      <c r="G28" s="738"/>
      <c r="H28" s="28"/>
      <c r="I28" s="28">
        <f>SUM(I5:I27)</f>
        <v>0</v>
      </c>
      <c r="J28" s="63"/>
    </row>
    <row r="31" spans="1:10" x14ac:dyDescent="0.2">
      <c r="A31" s="181"/>
      <c r="B31" s="5" t="s">
        <v>18</v>
      </c>
      <c r="C31" s="5"/>
      <c r="D31" s="5"/>
      <c r="E31" s="5"/>
      <c r="F31" s="197"/>
      <c r="G31" s="5"/>
      <c r="H31" s="5" t="s">
        <v>19</v>
      </c>
      <c r="I31" s="197"/>
      <c r="J31" s="181"/>
    </row>
    <row r="32" spans="1:10" x14ac:dyDescent="0.2">
      <c r="A32" s="181"/>
      <c r="B32" s="5" t="s">
        <v>20</v>
      </c>
      <c r="C32" s="5"/>
      <c r="D32" s="5"/>
      <c r="E32" s="5"/>
      <c r="F32" s="197"/>
      <c r="G32" s="5"/>
      <c r="H32" s="197" t="s">
        <v>21</v>
      </c>
      <c r="I32" s="5"/>
      <c r="J32" s="181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H12"/>
  <sheetViews>
    <sheetView tabSelected="1" zoomScaleNormal="100" workbookViewId="0">
      <selection activeCell="E20" sqref="E20"/>
    </sheetView>
  </sheetViews>
  <sheetFormatPr defaultRowHeight="14.25" x14ac:dyDescent="0.2"/>
  <cols>
    <col min="1" max="1" width="3.125" customWidth="1"/>
    <col min="2" max="2" width="41.5" customWidth="1"/>
    <col min="3" max="1025" width="10.5" customWidth="1"/>
  </cols>
  <sheetData>
    <row r="1" spans="1:1022" x14ac:dyDescent="0.2">
      <c r="A1" s="1"/>
      <c r="B1" s="4" t="s">
        <v>447</v>
      </c>
      <c r="C1" s="2"/>
      <c r="D1" s="3"/>
      <c r="E1" s="3"/>
      <c r="F1" s="3"/>
      <c r="G1" s="3"/>
      <c r="H1" s="3"/>
      <c r="I1" s="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</row>
    <row r="2" spans="1:1022" s="5" customFormat="1" ht="12.75" x14ac:dyDescent="0.2">
      <c r="B2" s="6" t="s">
        <v>0</v>
      </c>
      <c r="C2" s="7"/>
      <c r="D2" s="8"/>
      <c r="E2" s="8"/>
      <c r="F2" s="9"/>
      <c r="G2" s="8"/>
      <c r="H2" s="8"/>
      <c r="I2" s="8"/>
    </row>
    <row r="3" spans="1:1022" x14ac:dyDescent="0.2">
      <c r="A3" s="81" t="s">
        <v>420</v>
      </c>
      <c r="C3" s="81"/>
      <c r="D3" s="81"/>
      <c r="E3" s="81"/>
      <c r="F3" s="81"/>
      <c r="G3" s="81"/>
      <c r="H3" s="81"/>
      <c r="I3" s="81"/>
      <c r="J3" s="81"/>
    </row>
    <row r="4" spans="1:1022" ht="38.25" x14ac:dyDescent="0.2">
      <c r="A4" s="183" t="s">
        <v>2</v>
      </c>
      <c r="B4" s="183" t="s">
        <v>3</v>
      </c>
      <c r="C4" s="183" t="s">
        <v>4</v>
      </c>
      <c r="D4" s="183" t="s">
        <v>5</v>
      </c>
      <c r="E4" s="183" t="s">
        <v>89</v>
      </c>
      <c r="F4" s="183" t="s">
        <v>90</v>
      </c>
      <c r="G4" s="183" t="s">
        <v>8</v>
      </c>
      <c r="H4" s="183" t="s">
        <v>91</v>
      </c>
      <c r="I4" s="183" t="s">
        <v>92</v>
      </c>
      <c r="J4" s="168" t="s">
        <v>307</v>
      </c>
    </row>
    <row r="5" spans="1:1022" ht="76.5" x14ac:dyDescent="0.2">
      <c r="A5" s="169">
        <v>1</v>
      </c>
      <c r="B5" s="170" t="s">
        <v>421</v>
      </c>
      <c r="C5" s="67" t="s">
        <v>13</v>
      </c>
      <c r="D5" s="67">
        <v>100</v>
      </c>
      <c r="E5" s="507"/>
      <c r="F5" s="629"/>
      <c r="G5" s="392"/>
      <c r="H5" s="169"/>
      <c r="I5" s="629"/>
      <c r="J5" s="169"/>
    </row>
    <row r="6" spans="1:1022" ht="76.5" x14ac:dyDescent="0.2">
      <c r="A6" s="169">
        <v>2</v>
      </c>
      <c r="B6" s="170" t="s">
        <v>422</v>
      </c>
      <c r="C6" s="67" t="s">
        <v>13</v>
      </c>
      <c r="D6" s="67">
        <v>200</v>
      </c>
      <c r="E6" s="507"/>
      <c r="F6" s="629"/>
      <c r="G6" s="392"/>
      <c r="H6" s="169"/>
      <c r="I6" s="629"/>
      <c r="J6" s="169"/>
    </row>
    <row r="7" spans="1:1022" ht="76.5" x14ac:dyDescent="0.2">
      <c r="A7" s="169">
        <v>3</v>
      </c>
      <c r="B7" s="170" t="s">
        <v>423</v>
      </c>
      <c r="C7" s="67" t="s">
        <v>13</v>
      </c>
      <c r="D7" s="67">
        <v>150</v>
      </c>
      <c r="E7" s="507"/>
      <c r="F7" s="629"/>
      <c r="G7" s="392"/>
      <c r="H7" s="169"/>
      <c r="I7" s="629"/>
      <c r="J7" s="169"/>
    </row>
    <row r="8" spans="1:1022" x14ac:dyDescent="0.2">
      <c r="A8" s="169"/>
      <c r="B8" s="170" t="s">
        <v>329</v>
      </c>
      <c r="C8" s="67"/>
      <c r="D8" s="67"/>
      <c r="E8" s="507"/>
      <c r="F8" s="629">
        <f>SUM(F5:F7)</f>
        <v>0</v>
      </c>
      <c r="G8" s="392"/>
      <c r="H8" s="169"/>
      <c r="I8" s="629">
        <f>SUM(I5:I7)</f>
        <v>0</v>
      </c>
      <c r="J8" s="169"/>
    </row>
    <row r="11" spans="1:1022" x14ac:dyDescent="0.2">
      <c r="A11" s="181"/>
      <c r="B11" s="5" t="s">
        <v>18</v>
      </c>
      <c r="C11" s="5"/>
      <c r="D11" s="5"/>
      <c r="E11" s="5"/>
      <c r="F11" s="197"/>
      <c r="G11" s="5"/>
      <c r="H11" s="5" t="s">
        <v>19</v>
      </c>
      <c r="I11" s="197"/>
      <c r="J11" s="181"/>
    </row>
    <row r="12" spans="1:1022" x14ac:dyDescent="0.2">
      <c r="A12" s="181"/>
      <c r="B12" s="5" t="s">
        <v>20</v>
      </c>
      <c r="C12" s="5"/>
      <c r="D12" s="5"/>
      <c r="E12" s="5"/>
      <c r="F12" s="197"/>
      <c r="G12" s="5"/>
      <c r="H12" s="197" t="s">
        <v>21</v>
      </c>
      <c r="I12" s="5"/>
      <c r="J12" s="181"/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5"/>
  <sheetViews>
    <sheetView topLeftCell="A40" zoomScaleNormal="100" workbookViewId="0">
      <selection activeCell="C65" sqref="C65"/>
    </sheetView>
  </sheetViews>
  <sheetFormatPr defaultRowHeight="14.25" x14ac:dyDescent="0.2"/>
  <cols>
    <col min="1" max="1" width="4.375" style="4" customWidth="1"/>
    <col min="2" max="2" width="56.25" style="4" customWidth="1"/>
    <col min="3" max="3" width="18.125" style="4" customWidth="1"/>
    <col min="4" max="4" width="15" style="4" customWidth="1"/>
    <col min="5" max="5" width="10.625" style="739" customWidth="1"/>
    <col min="6" max="6" width="12.75" style="4" customWidth="1"/>
    <col min="7" max="7" width="12.875" style="4" customWidth="1"/>
    <col min="8" max="8" width="15" style="4" customWidth="1"/>
    <col min="9" max="9" width="8.875" style="4" customWidth="1"/>
    <col min="10" max="10" width="11.25" style="4" customWidth="1"/>
    <col min="11" max="1025" width="8.875" style="4" customWidth="1"/>
  </cols>
  <sheetData>
    <row r="1" spans="1:14" ht="19.5" customHeight="1" x14ac:dyDescent="0.25">
      <c r="A1" s="740" t="s">
        <v>424</v>
      </c>
      <c r="B1" s="740" t="s">
        <v>425</v>
      </c>
      <c r="C1" s="740" t="s">
        <v>7</v>
      </c>
      <c r="D1" s="740" t="s">
        <v>10</v>
      </c>
      <c r="E1" s="741" t="s">
        <v>426</v>
      </c>
      <c r="F1" s="740" t="s">
        <v>427</v>
      </c>
      <c r="G1" s="740" t="s">
        <v>428</v>
      </c>
      <c r="H1" s="502"/>
      <c r="I1" s="502"/>
      <c r="J1" s="502"/>
      <c r="K1" s="502"/>
      <c r="L1" s="502"/>
      <c r="M1" s="502"/>
      <c r="N1" s="502"/>
    </row>
    <row r="2" spans="1:14" s="747" customFormat="1" ht="19.5" customHeight="1" x14ac:dyDescent="0.2">
      <c r="A2" s="482">
        <v>1</v>
      </c>
      <c r="B2" s="66" t="s">
        <v>1</v>
      </c>
      <c r="C2" s="742">
        <f>Zad.9!F9</f>
        <v>0</v>
      </c>
      <c r="D2" s="742">
        <f>Zad.9!I9</f>
        <v>0</v>
      </c>
      <c r="E2" s="743">
        <f>0.02*C2</f>
        <v>0</v>
      </c>
      <c r="F2" s="744">
        <f>ROUNDDOWN(D2,-2)</f>
        <v>0</v>
      </c>
      <c r="G2" s="744">
        <f>C2/4.2693</f>
        <v>0</v>
      </c>
      <c r="H2" s="742">
        <v>13623.55</v>
      </c>
      <c r="I2" s="745"/>
      <c r="J2" s="745"/>
      <c r="K2" s="745"/>
      <c r="L2" s="745"/>
      <c r="M2" s="745"/>
      <c r="N2" s="746"/>
    </row>
    <row r="3" spans="1:14" s="747" customFormat="1" ht="19.5" customHeight="1" x14ac:dyDescent="0.2">
      <c r="A3" s="482">
        <v>2</v>
      </c>
      <c r="B3" s="170" t="s">
        <v>22</v>
      </c>
      <c r="C3" s="742">
        <f>Zad.10!F38</f>
        <v>0</v>
      </c>
      <c r="D3" s="748">
        <f>Zad.10!I38</f>
        <v>0</v>
      </c>
      <c r="E3" s="743">
        <f t="shared" ref="E3:E53" si="0">0.02*C3</f>
        <v>0</v>
      </c>
      <c r="F3" s="744">
        <f t="shared" ref="F3:F53" si="1">ROUNDDOWN(D3,-2)</f>
        <v>0</v>
      </c>
      <c r="G3" s="744">
        <f t="shared" ref="G3:G53" si="2">C3/4.2693</f>
        <v>0</v>
      </c>
      <c r="H3" s="748">
        <v>228370.21</v>
      </c>
      <c r="I3" s="746"/>
      <c r="J3" s="746"/>
      <c r="K3" s="746"/>
      <c r="L3" s="746"/>
      <c r="M3" s="746"/>
      <c r="N3" s="746"/>
    </row>
    <row r="4" spans="1:14" s="747" customFormat="1" ht="19.5" customHeight="1" x14ac:dyDescent="0.2">
      <c r="A4" s="482">
        <v>3</v>
      </c>
      <c r="B4" s="66" t="s">
        <v>57</v>
      </c>
      <c r="C4" s="748">
        <f>zad.14!F9</f>
        <v>0</v>
      </c>
      <c r="D4" s="748">
        <f>zad.14!I9</f>
        <v>0</v>
      </c>
      <c r="E4" s="743">
        <f t="shared" si="0"/>
        <v>0</v>
      </c>
      <c r="F4" s="744">
        <f t="shared" si="1"/>
        <v>0</v>
      </c>
      <c r="G4" s="744">
        <f t="shared" si="2"/>
        <v>0</v>
      </c>
      <c r="H4" s="748">
        <v>5190.4799999999996</v>
      </c>
      <c r="I4" s="746"/>
      <c r="J4" s="746"/>
      <c r="K4" s="746"/>
      <c r="L4" s="746"/>
      <c r="M4" s="746"/>
      <c r="N4" s="746"/>
    </row>
    <row r="5" spans="1:14" s="747" customFormat="1" ht="19.5" customHeight="1" x14ac:dyDescent="0.2">
      <c r="A5" s="482">
        <v>4</v>
      </c>
      <c r="B5" s="66" t="s">
        <v>64</v>
      </c>
      <c r="C5" s="748">
        <f>Zad.25!F6</f>
        <v>0</v>
      </c>
      <c r="D5" s="748">
        <f>Zad.25!I6</f>
        <v>0</v>
      </c>
      <c r="E5" s="743">
        <f t="shared" si="0"/>
        <v>0</v>
      </c>
      <c r="F5" s="744">
        <f t="shared" si="1"/>
        <v>0</v>
      </c>
      <c r="G5" s="744">
        <f t="shared" si="2"/>
        <v>0</v>
      </c>
      <c r="H5" s="748">
        <v>2337</v>
      </c>
      <c r="I5" s="746"/>
      <c r="J5" s="746"/>
      <c r="K5" s="746"/>
      <c r="L5" s="746"/>
      <c r="M5" s="746"/>
      <c r="N5" s="746"/>
    </row>
    <row r="6" spans="1:14" s="747" customFormat="1" ht="19.5" customHeight="1" x14ac:dyDescent="0.2">
      <c r="A6" s="482">
        <v>5</v>
      </c>
      <c r="B6" s="397" t="s">
        <v>429</v>
      </c>
      <c r="C6" s="748">
        <f>Zad.34!F6</f>
        <v>0</v>
      </c>
      <c r="D6" s="748">
        <f>Zad.34!I6</f>
        <v>0</v>
      </c>
      <c r="E6" s="743">
        <f t="shared" si="0"/>
        <v>0</v>
      </c>
      <c r="F6" s="744">
        <f t="shared" si="1"/>
        <v>0</v>
      </c>
      <c r="G6" s="744">
        <f t="shared" si="2"/>
        <v>0</v>
      </c>
      <c r="H6" s="748">
        <v>950.4</v>
      </c>
      <c r="I6" s="746"/>
      <c r="J6" s="746"/>
      <c r="K6" s="746"/>
      <c r="L6" s="746"/>
      <c r="M6" s="746"/>
      <c r="N6" s="746"/>
    </row>
    <row r="7" spans="1:14" s="747" customFormat="1" ht="19.5" customHeight="1" x14ac:dyDescent="0.2">
      <c r="A7" s="482">
        <v>6</v>
      </c>
      <c r="B7" s="66" t="s">
        <v>74</v>
      </c>
      <c r="C7" s="748">
        <f>Zad.39!F18</f>
        <v>0</v>
      </c>
      <c r="D7" s="748">
        <f>Zad.39!I18</f>
        <v>0</v>
      </c>
      <c r="E7" s="743">
        <f t="shared" si="0"/>
        <v>0</v>
      </c>
      <c r="F7" s="744">
        <f t="shared" si="1"/>
        <v>0</v>
      </c>
      <c r="G7" s="744">
        <f t="shared" si="2"/>
        <v>0</v>
      </c>
      <c r="H7" s="748">
        <v>10899.36</v>
      </c>
      <c r="I7" s="746"/>
      <c r="J7" s="746"/>
      <c r="K7" s="746"/>
      <c r="L7" s="746"/>
      <c r="M7" s="746"/>
      <c r="N7" s="746"/>
    </row>
    <row r="8" spans="1:14" s="747" customFormat="1" ht="19.5" customHeight="1" x14ac:dyDescent="0.2">
      <c r="A8" s="482">
        <v>7</v>
      </c>
      <c r="B8" s="66" t="s">
        <v>430</v>
      </c>
      <c r="C8" s="748">
        <f>'Zad. 54'!F8</f>
        <v>0</v>
      </c>
      <c r="D8" s="748">
        <f>'Zad. 54'!I8</f>
        <v>0</v>
      </c>
      <c r="E8" s="743">
        <f t="shared" si="0"/>
        <v>0</v>
      </c>
      <c r="F8" s="744">
        <f t="shared" si="1"/>
        <v>0</v>
      </c>
      <c r="G8" s="744">
        <f t="shared" si="2"/>
        <v>0</v>
      </c>
      <c r="H8" s="748">
        <v>5454</v>
      </c>
      <c r="I8" s="746"/>
      <c r="J8" s="746"/>
      <c r="K8" s="746"/>
      <c r="L8" s="746"/>
      <c r="M8" s="746"/>
      <c r="N8" s="746"/>
    </row>
    <row r="9" spans="1:14" s="747" customFormat="1" ht="19.5" customHeight="1" x14ac:dyDescent="0.2">
      <c r="A9" s="482">
        <v>8</v>
      </c>
      <c r="B9" s="66" t="s">
        <v>96</v>
      </c>
      <c r="C9" s="748">
        <f>Zad.59!F7</f>
        <v>0</v>
      </c>
      <c r="D9" s="748">
        <f>Zad.59!I7</f>
        <v>0</v>
      </c>
      <c r="E9" s="743">
        <f t="shared" si="0"/>
        <v>0</v>
      </c>
      <c r="F9" s="744">
        <f t="shared" si="1"/>
        <v>0</v>
      </c>
      <c r="G9" s="744">
        <f t="shared" si="2"/>
        <v>0</v>
      </c>
      <c r="H9" s="748">
        <v>49113</v>
      </c>
      <c r="I9" s="746"/>
      <c r="J9" s="746"/>
      <c r="K9" s="746"/>
      <c r="L9" s="746"/>
      <c r="M9" s="746"/>
      <c r="N9" s="746"/>
    </row>
    <row r="10" spans="1:14" s="747" customFormat="1" ht="19.5" customHeight="1" x14ac:dyDescent="0.2">
      <c r="A10" s="482">
        <v>9</v>
      </c>
      <c r="B10" s="66" t="s">
        <v>431</v>
      </c>
      <c r="C10" s="748">
        <f>Zad.60!F7</f>
        <v>0</v>
      </c>
      <c r="D10" s="748">
        <f>Zad.60!I7</f>
        <v>0</v>
      </c>
      <c r="E10" s="743">
        <f t="shared" si="0"/>
        <v>0</v>
      </c>
      <c r="F10" s="744">
        <f t="shared" si="1"/>
        <v>0</v>
      </c>
      <c r="G10" s="744">
        <f t="shared" si="2"/>
        <v>0</v>
      </c>
      <c r="H10" s="748">
        <v>3335.91</v>
      </c>
      <c r="I10" s="746"/>
      <c r="J10" s="746"/>
      <c r="K10" s="746"/>
      <c r="L10" s="746"/>
      <c r="M10" s="746"/>
      <c r="N10" s="746"/>
    </row>
    <row r="11" spans="1:14" s="747" customFormat="1" ht="19.5" customHeight="1" x14ac:dyDescent="0.2">
      <c r="A11" s="482">
        <v>10</v>
      </c>
      <c r="B11" s="66" t="s">
        <v>432</v>
      </c>
      <c r="C11" s="748">
        <f>'Zad. 61'!F7</f>
        <v>0</v>
      </c>
      <c r="D11" s="748">
        <f>'Zad. 61'!I7</f>
        <v>0</v>
      </c>
      <c r="E11" s="743">
        <f t="shared" si="0"/>
        <v>0</v>
      </c>
      <c r="F11" s="744">
        <f t="shared" si="1"/>
        <v>0</v>
      </c>
      <c r="G11" s="744">
        <f t="shared" si="2"/>
        <v>0</v>
      </c>
      <c r="H11" s="748">
        <v>42456.959999999999</v>
      </c>
      <c r="I11" s="746"/>
      <c r="J11" s="746"/>
      <c r="K11" s="746"/>
      <c r="L11" s="746"/>
      <c r="M11" s="746"/>
      <c r="N11" s="746"/>
    </row>
    <row r="12" spans="1:14" s="747" customFormat="1" ht="19.5" customHeight="1" x14ac:dyDescent="0.2">
      <c r="A12" s="482">
        <v>11</v>
      </c>
      <c r="B12" s="66" t="s">
        <v>104</v>
      </c>
      <c r="C12" s="748">
        <f>Zad.65!F9</f>
        <v>0</v>
      </c>
      <c r="D12" s="748">
        <f>Zad.65!I9</f>
        <v>0</v>
      </c>
      <c r="E12" s="743">
        <f t="shared" si="0"/>
        <v>0</v>
      </c>
      <c r="F12" s="744">
        <f t="shared" si="1"/>
        <v>0</v>
      </c>
      <c r="G12" s="744">
        <f t="shared" si="2"/>
        <v>0</v>
      </c>
      <c r="H12" s="748">
        <v>10648.8</v>
      </c>
      <c r="I12" s="746"/>
      <c r="J12" s="746"/>
      <c r="K12" s="746"/>
      <c r="L12" s="746"/>
      <c r="M12" s="746"/>
      <c r="N12" s="746"/>
    </row>
    <row r="13" spans="1:14" s="747" customFormat="1" ht="19.5" customHeight="1" x14ac:dyDescent="0.2">
      <c r="A13" s="482">
        <v>12</v>
      </c>
      <c r="B13" s="66" t="s">
        <v>433</v>
      </c>
      <c r="C13" s="748">
        <f>Zad.70!F21</f>
        <v>0</v>
      </c>
      <c r="D13" s="748">
        <f>Zad.70!I21</f>
        <v>0</v>
      </c>
      <c r="E13" s="743">
        <f t="shared" si="0"/>
        <v>0</v>
      </c>
      <c r="F13" s="744">
        <f t="shared" si="1"/>
        <v>0</v>
      </c>
      <c r="G13" s="744">
        <f t="shared" si="2"/>
        <v>0</v>
      </c>
      <c r="H13" s="748">
        <v>35666.129999999997</v>
      </c>
      <c r="I13" s="746"/>
      <c r="J13" s="746"/>
      <c r="K13" s="746"/>
      <c r="L13" s="746"/>
      <c r="M13" s="746"/>
      <c r="N13" s="746"/>
    </row>
    <row r="14" spans="1:14" s="747" customFormat="1" ht="19.5" customHeight="1" x14ac:dyDescent="0.2">
      <c r="A14" s="482">
        <v>13</v>
      </c>
      <c r="B14" s="397" t="s">
        <v>125</v>
      </c>
      <c r="C14" s="748">
        <f>Zad.73!F7</f>
        <v>0</v>
      </c>
      <c r="D14" s="748">
        <f>Zad.73!I7</f>
        <v>0</v>
      </c>
      <c r="E14" s="743">
        <f t="shared" si="0"/>
        <v>0</v>
      </c>
      <c r="F14" s="744">
        <f t="shared" si="1"/>
        <v>0</v>
      </c>
      <c r="G14" s="744">
        <f t="shared" si="2"/>
        <v>0</v>
      </c>
      <c r="H14" s="748">
        <v>11016</v>
      </c>
      <c r="I14" s="746"/>
      <c r="J14" s="746"/>
      <c r="K14" s="746"/>
      <c r="L14" s="746"/>
      <c r="M14" s="746"/>
      <c r="N14" s="746"/>
    </row>
    <row r="15" spans="1:14" s="747" customFormat="1" ht="19.5" customHeight="1" x14ac:dyDescent="0.2">
      <c r="A15" s="482">
        <v>14</v>
      </c>
      <c r="B15" s="66" t="s">
        <v>434</v>
      </c>
      <c r="C15" s="748">
        <f>Zad.79!F31</f>
        <v>0</v>
      </c>
      <c r="D15" s="748">
        <f>Zad.79!I31</f>
        <v>0</v>
      </c>
      <c r="E15" s="743">
        <f t="shared" si="0"/>
        <v>0</v>
      </c>
      <c r="F15" s="744">
        <f t="shared" si="1"/>
        <v>0</v>
      </c>
      <c r="G15" s="744">
        <f t="shared" si="2"/>
        <v>0</v>
      </c>
      <c r="H15" s="748">
        <v>74480.27</v>
      </c>
      <c r="I15" s="746"/>
      <c r="J15" s="746"/>
      <c r="K15" s="746"/>
      <c r="L15" s="746"/>
      <c r="M15" s="746"/>
      <c r="N15" s="746"/>
    </row>
    <row r="16" spans="1:14" s="747" customFormat="1" ht="19.5" customHeight="1" x14ac:dyDescent="0.2">
      <c r="A16" s="482">
        <v>15</v>
      </c>
      <c r="B16" s="66" t="s">
        <v>168</v>
      </c>
      <c r="C16" s="748">
        <f>Zad.85!F6</f>
        <v>0</v>
      </c>
      <c r="D16" s="748">
        <f>Zad.85!I6</f>
        <v>0</v>
      </c>
      <c r="E16" s="743">
        <f t="shared" si="0"/>
        <v>0</v>
      </c>
      <c r="F16" s="744">
        <f t="shared" si="1"/>
        <v>0</v>
      </c>
      <c r="G16" s="744">
        <f t="shared" si="2"/>
        <v>0</v>
      </c>
      <c r="H16" s="748">
        <v>2592</v>
      </c>
      <c r="I16" s="746"/>
      <c r="J16" s="746"/>
      <c r="K16" s="746"/>
      <c r="L16" s="746"/>
      <c r="M16" s="746"/>
      <c r="N16" s="746"/>
    </row>
    <row r="17" spans="1:14" s="747" customFormat="1" ht="19.5" customHeight="1" x14ac:dyDescent="0.2">
      <c r="A17" s="482">
        <v>16</v>
      </c>
      <c r="B17" s="170" t="s">
        <v>170</v>
      </c>
      <c r="C17" s="748">
        <f>Zad.86!F6</f>
        <v>0</v>
      </c>
      <c r="D17" s="748">
        <f>Zad.86!I6</f>
        <v>0</v>
      </c>
      <c r="E17" s="743">
        <f t="shared" si="0"/>
        <v>0</v>
      </c>
      <c r="F17" s="744">
        <f t="shared" si="1"/>
        <v>0</v>
      </c>
      <c r="G17" s="744">
        <f t="shared" si="2"/>
        <v>0</v>
      </c>
      <c r="H17" s="748">
        <v>23328</v>
      </c>
      <c r="I17" s="746"/>
      <c r="J17" s="746"/>
      <c r="K17" s="746"/>
      <c r="L17" s="746"/>
      <c r="M17" s="746"/>
      <c r="N17" s="746"/>
    </row>
    <row r="18" spans="1:14" s="747" customFormat="1" ht="19.5" customHeight="1" x14ac:dyDescent="0.2">
      <c r="A18" s="482">
        <v>17</v>
      </c>
      <c r="B18" s="66" t="s">
        <v>435</v>
      </c>
      <c r="C18" s="748">
        <f>Zad.89!F12</f>
        <v>0</v>
      </c>
      <c r="D18" s="748">
        <f>Zad.89!I12</f>
        <v>0</v>
      </c>
      <c r="E18" s="743">
        <f t="shared" si="0"/>
        <v>0</v>
      </c>
      <c r="F18" s="744">
        <f t="shared" si="1"/>
        <v>0</v>
      </c>
      <c r="G18" s="744">
        <f t="shared" si="2"/>
        <v>0</v>
      </c>
      <c r="H18" s="748">
        <v>20068.8</v>
      </c>
      <c r="I18" s="746"/>
      <c r="J18" s="746"/>
      <c r="K18" s="746"/>
      <c r="L18" s="746"/>
      <c r="M18" s="746"/>
      <c r="N18" s="746"/>
    </row>
    <row r="19" spans="1:14" s="747" customFormat="1" ht="19.5" customHeight="1" x14ac:dyDescent="0.2">
      <c r="A19" s="482">
        <v>18</v>
      </c>
      <c r="B19" s="66" t="s">
        <v>181</v>
      </c>
      <c r="C19" s="748">
        <f>Zad.90!F7</f>
        <v>0</v>
      </c>
      <c r="D19" s="748">
        <f>Zad.90!I7</f>
        <v>0</v>
      </c>
      <c r="E19" s="743">
        <f t="shared" si="0"/>
        <v>0</v>
      </c>
      <c r="F19" s="744">
        <f t="shared" si="1"/>
        <v>0</v>
      </c>
      <c r="G19" s="744">
        <f t="shared" si="2"/>
        <v>0</v>
      </c>
      <c r="H19" s="748">
        <v>2592</v>
      </c>
      <c r="I19" s="746"/>
      <c r="J19" s="746"/>
      <c r="K19" s="746"/>
      <c r="L19" s="746"/>
      <c r="M19" s="746"/>
      <c r="N19" s="746"/>
    </row>
    <row r="20" spans="1:14" s="747" customFormat="1" ht="19.5" customHeight="1" x14ac:dyDescent="0.2">
      <c r="A20" s="482">
        <v>19</v>
      </c>
      <c r="B20" s="170" t="s">
        <v>183</v>
      </c>
      <c r="C20" s="748">
        <f>Zad.92!F8</f>
        <v>0</v>
      </c>
      <c r="D20" s="742">
        <f>Zad.92!I8</f>
        <v>0</v>
      </c>
      <c r="E20" s="743">
        <f t="shared" si="0"/>
        <v>0</v>
      </c>
      <c r="F20" s="744">
        <f t="shared" si="1"/>
        <v>0</v>
      </c>
      <c r="G20" s="744">
        <f t="shared" si="2"/>
        <v>0</v>
      </c>
      <c r="H20" s="742">
        <v>2052</v>
      </c>
      <c r="I20" s="746"/>
      <c r="J20" s="746"/>
      <c r="K20" s="746"/>
      <c r="L20" s="746"/>
      <c r="M20" s="746"/>
      <c r="N20" s="746"/>
    </row>
    <row r="21" spans="1:14" s="747" customFormat="1" ht="19.5" customHeight="1" x14ac:dyDescent="0.2">
      <c r="A21" s="482">
        <v>20</v>
      </c>
      <c r="B21" s="66" t="s">
        <v>436</v>
      </c>
      <c r="C21" s="748">
        <f>Zad.93!F7</f>
        <v>0</v>
      </c>
      <c r="D21" s="748">
        <f>Zad.93!I7</f>
        <v>0</v>
      </c>
      <c r="E21" s="743">
        <f t="shared" si="0"/>
        <v>0</v>
      </c>
      <c r="F21" s="744">
        <f t="shared" si="1"/>
        <v>0</v>
      </c>
      <c r="G21" s="744">
        <f t="shared" si="2"/>
        <v>0</v>
      </c>
      <c r="H21" s="748">
        <v>3747.6</v>
      </c>
      <c r="I21" s="746"/>
      <c r="J21" s="746"/>
      <c r="K21" s="746"/>
      <c r="L21" s="746"/>
      <c r="M21" s="746"/>
      <c r="N21" s="746"/>
    </row>
    <row r="22" spans="1:14" s="747" customFormat="1" ht="19.5" customHeight="1" x14ac:dyDescent="0.2">
      <c r="A22" s="482">
        <v>21</v>
      </c>
      <c r="B22" s="66" t="s">
        <v>437</v>
      </c>
      <c r="C22" s="742">
        <f>Zad.95!F9</f>
        <v>0</v>
      </c>
      <c r="D22" s="742">
        <f>Zad.95!I9</f>
        <v>0</v>
      </c>
      <c r="E22" s="743">
        <f t="shared" si="0"/>
        <v>0</v>
      </c>
      <c r="F22" s="744">
        <f t="shared" si="1"/>
        <v>0</v>
      </c>
      <c r="G22" s="744">
        <f t="shared" si="2"/>
        <v>0</v>
      </c>
      <c r="H22" s="742">
        <v>9201.6</v>
      </c>
      <c r="I22" s="745"/>
      <c r="J22" s="745"/>
      <c r="K22" s="746"/>
      <c r="L22" s="746"/>
      <c r="M22" s="746"/>
      <c r="N22" s="746"/>
    </row>
    <row r="23" spans="1:14" s="747" customFormat="1" ht="19.5" customHeight="1" x14ac:dyDescent="0.2">
      <c r="A23" s="482">
        <v>22</v>
      </c>
      <c r="B23" s="170" t="s">
        <v>438</v>
      </c>
      <c r="C23" s="748">
        <f>Zad.99!F22</f>
        <v>0</v>
      </c>
      <c r="D23" s="748">
        <f>Zad.99!I22</f>
        <v>0</v>
      </c>
      <c r="E23" s="743">
        <f t="shared" si="0"/>
        <v>0</v>
      </c>
      <c r="F23" s="744">
        <f t="shared" si="1"/>
        <v>0</v>
      </c>
      <c r="G23" s="744">
        <f t="shared" si="2"/>
        <v>0</v>
      </c>
      <c r="H23" s="748">
        <v>23742.720000000001</v>
      </c>
      <c r="I23" s="746"/>
      <c r="J23" s="746"/>
      <c r="K23" s="746"/>
      <c r="L23" s="746"/>
      <c r="M23" s="746"/>
      <c r="N23" s="746"/>
    </row>
    <row r="24" spans="1:14" s="747" customFormat="1" ht="19.5" customHeight="1" x14ac:dyDescent="0.2">
      <c r="A24" s="482">
        <v>23</v>
      </c>
      <c r="B24" s="66" t="s">
        <v>217</v>
      </c>
      <c r="C24" s="748">
        <f>Zad.100!F26</f>
        <v>0</v>
      </c>
      <c r="D24" s="748">
        <f>Zad.100!I26</f>
        <v>0</v>
      </c>
      <c r="E24" s="743">
        <f t="shared" si="0"/>
        <v>0</v>
      </c>
      <c r="F24" s="744">
        <f t="shared" si="1"/>
        <v>0</v>
      </c>
      <c r="G24" s="744">
        <f t="shared" si="2"/>
        <v>0</v>
      </c>
      <c r="H24" s="748">
        <v>210778.2</v>
      </c>
      <c r="I24" s="746"/>
      <c r="J24" s="746"/>
      <c r="K24" s="746"/>
      <c r="L24" s="746"/>
      <c r="M24" s="746"/>
      <c r="N24" s="746"/>
    </row>
    <row r="25" spans="1:14" s="747" customFormat="1" ht="19.5" customHeight="1" x14ac:dyDescent="0.2">
      <c r="A25" s="482">
        <v>24</v>
      </c>
      <c r="B25" s="66" t="s">
        <v>439</v>
      </c>
      <c r="C25" s="748">
        <f>Zad.102!F12</f>
        <v>0</v>
      </c>
      <c r="D25" s="748">
        <f>Zad.102!I12</f>
        <v>0</v>
      </c>
      <c r="E25" s="743">
        <f t="shared" si="0"/>
        <v>0</v>
      </c>
      <c r="F25" s="744">
        <f t="shared" si="1"/>
        <v>0</v>
      </c>
      <c r="G25" s="744">
        <f t="shared" si="2"/>
        <v>0</v>
      </c>
      <c r="H25" s="748">
        <v>29055.46</v>
      </c>
      <c r="I25" s="746"/>
      <c r="J25" s="746"/>
      <c r="K25" s="746"/>
      <c r="L25" s="746"/>
      <c r="M25" s="746"/>
      <c r="N25" s="746"/>
    </row>
    <row r="26" spans="1:14" s="747" customFormat="1" ht="19.5" customHeight="1" x14ac:dyDescent="0.2">
      <c r="A26" s="482">
        <v>25</v>
      </c>
      <c r="B26" s="66" t="s">
        <v>440</v>
      </c>
      <c r="C26" s="748">
        <f>Zad.103!F11</f>
        <v>0</v>
      </c>
      <c r="D26" s="748">
        <f>Zad.103!I11</f>
        <v>0</v>
      </c>
      <c r="E26" s="743">
        <f t="shared" si="0"/>
        <v>0</v>
      </c>
      <c r="F26" s="744">
        <f t="shared" si="1"/>
        <v>0</v>
      </c>
      <c r="G26" s="744">
        <f t="shared" si="2"/>
        <v>0</v>
      </c>
      <c r="H26" s="748">
        <v>126256.32000000001</v>
      </c>
      <c r="I26" s="746"/>
      <c r="J26" s="746"/>
      <c r="K26" s="746"/>
      <c r="L26" s="746"/>
      <c r="M26" s="746"/>
      <c r="N26" s="746"/>
    </row>
    <row r="27" spans="1:14" s="747" customFormat="1" ht="19.5" customHeight="1" x14ac:dyDescent="0.2">
      <c r="A27" s="482">
        <v>26</v>
      </c>
      <c r="B27" s="66" t="s">
        <v>267</v>
      </c>
      <c r="C27" s="748">
        <f>Zad.106!F9</f>
        <v>0</v>
      </c>
      <c r="D27" s="748">
        <f>Zad.106!I9</f>
        <v>0</v>
      </c>
      <c r="E27" s="743">
        <f t="shared" si="0"/>
        <v>0</v>
      </c>
      <c r="F27" s="744">
        <f t="shared" si="1"/>
        <v>0</v>
      </c>
      <c r="G27" s="744">
        <f t="shared" si="2"/>
        <v>0</v>
      </c>
      <c r="H27" s="748">
        <v>75369.600000000006</v>
      </c>
      <c r="I27" s="746"/>
      <c r="J27" s="746"/>
      <c r="K27" s="746"/>
      <c r="L27" s="746"/>
      <c r="M27" s="746"/>
      <c r="N27" s="746"/>
    </row>
    <row r="28" spans="1:14" s="747" customFormat="1" ht="19.5" customHeight="1" x14ac:dyDescent="0.2">
      <c r="A28" s="482">
        <v>27</v>
      </c>
      <c r="B28" s="749" t="s">
        <v>272</v>
      </c>
      <c r="C28" s="748">
        <f>Zad.108!F11</f>
        <v>0</v>
      </c>
      <c r="D28" s="748">
        <f>Zad.108!I11</f>
        <v>0</v>
      </c>
      <c r="E28" s="743">
        <f t="shared" si="0"/>
        <v>0</v>
      </c>
      <c r="F28" s="744">
        <f t="shared" si="1"/>
        <v>0</v>
      </c>
      <c r="G28" s="744">
        <f t="shared" si="2"/>
        <v>0</v>
      </c>
      <c r="H28" s="748">
        <v>73936.800000000003</v>
      </c>
      <c r="I28" s="746"/>
      <c r="J28" s="746"/>
      <c r="K28" s="746"/>
      <c r="L28" s="746"/>
      <c r="M28" s="746"/>
      <c r="N28" s="746"/>
    </row>
    <row r="29" spans="1:14" s="747" customFormat="1" ht="27" customHeight="1" x14ac:dyDescent="0.2">
      <c r="A29" s="482">
        <v>28</v>
      </c>
      <c r="B29" s="415" t="s">
        <v>278</v>
      </c>
      <c r="C29" s="748">
        <f>Zad.110!F6</f>
        <v>0</v>
      </c>
      <c r="D29" s="748">
        <f>Zad.110!I6</f>
        <v>0</v>
      </c>
      <c r="E29" s="743">
        <f t="shared" si="0"/>
        <v>0</v>
      </c>
      <c r="F29" s="744">
        <f t="shared" si="1"/>
        <v>0</v>
      </c>
      <c r="G29" s="744">
        <f t="shared" si="2"/>
        <v>0</v>
      </c>
      <c r="H29" s="748">
        <v>2916</v>
      </c>
      <c r="I29" s="746"/>
      <c r="J29" s="746"/>
      <c r="K29" s="746"/>
      <c r="L29" s="746"/>
      <c r="M29" s="746"/>
      <c r="N29" s="746"/>
    </row>
    <row r="30" spans="1:14" s="747" customFormat="1" ht="19.5" customHeight="1" x14ac:dyDescent="0.2">
      <c r="A30" s="482">
        <v>29</v>
      </c>
      <c r="B30" s="530" t="s">
        <v>280</v>
      </c>
      <c r="C30" s="748">
        <f>'Zad. 111'!F12</f>
        <v>0</v>
      </c>
      <c r="D30" s="748">
        <f>'Zad. 111'!I12</f>
        <v>0</v>
      </c>
      <c r="E30" s="743">
        <f t="shared" si="0"/>
        <v>0</v>
      </c>
      <c r="F30" s="744">
        <f t="shared" si="1"/>
        <v>0</v>
      </c>
      <c r="G30" s="744">
        <f t="shared" si="2"/>
        <v>0</v>
      </c>
      <c r="H30" s="748">
        <v>30753</v>
      </c>
      <c r="I30" s="746"/>
      <c r="J30" s="746"/>
      <c r="K30" s="746"/>
      <c r="L30" s="746"/>
      <c r="M30" s="746"/>
      <c r="N30" s="746"/>
    </row>
    <row r="31" spans="1:14" s="747" customFormat="1" ht="19.5" customHeight="1" x14ac:dyDescent="0.2">
      <c r="A31" s="482">
        <v>30</v>
      </c>
      <c r="B31" s="170" t="s">
        <v>287</v>
      </c>
      <c r="C31" s="748">
        <f>Zad.112!F8</f>
        <v>0</v>
      </c>
      <c r="D31" s="748">
        <f>Zad.112!I8</f>
        <v>0</v>
      </c>
      <c r="E31" s="743">
        <f t="shared" si="0"/>
        <v>0</v>
      </c>
      <c r="F31" s="744">
        <f t="shared" si="1"/>
        <v>0</v>
      </c>
      <c r="G31" s="744">
        <f t="shared" si="2"/>
        <v>0</v>
      </c>
      <c r="H31" s="748">
        <v>29565</v>
      </c>
      <c r="I31" s="746"/>
      <c r="J31" s="746"/>
      <c r="K31" s="746"/>
      <c r="L31" s="746"/>
      <c r="M31" s="746"/>
      <c r="N31" s="746"/>
    </row>
    <row r="32" spans="1:14" s="747" customFormat="1" ht="19.5" customHeight="1" x14ac:dyDescent="0.2">
      <c r="A32" s="482">
        <v>31</v>
      </c>
      <c r="B32" s="750" t="s">
        <v>289</v>
      </c>
      <c r="C32" s="748">
        <f>Zad.113!F9</f>
        <v>0</v>
      </c>
      <c r="D32" s="748">
        <f>Zad.113!I9</f>
        <v>0</v>
      </c>
      <c r="E32" s="743">
        <f t="shared" si="0"/>
        <v>0</v>
      </c>
      <c r="F32" s="744">
        <f t="shared" si="1"/>
        <v>0</v>
      </c>
      <c r="G32" s="744">
        <f t="shared" si="2"/>
        <v>0</v>
      </c>
      <c r="H32" s="748">
        <v>45360</v>
      </c>
      <c r="I32" s="746"/>
      <c r="J32" s="746"/>
      <c r="K32" s="746"/>
      <c r="L32" s="746"/>
      <c r="M32" s="746"/>
      <c r="N32" s="746"/>
    </row>
    <row r="33" spans="1:14" s="747" customFormat="1" ht="19.5" customHeight="1" x14ac:dyDescent="0.2">
      <c r="A33" s="482">
        <v>32</v>
      </c>
      <c r="B33" s="415" t="s">
        <v>294</v>
      </c>
      <c r="C33" s="748">
        <f>Zad.114!F7</f>
        <v>0</v>
      </c>
      <c r="D33" s="748">
        <f>Zad.114!I7</f>
        <v>0</v>
      </c>
      <c r="E33" s="743">
        <f t="shared" si="0"/>
        <v>0</v>
      </c>
      <c r="F33" s="744">
        <f t="shared" si="1"/>
        <v>0</v>
      </c>
      <c r="G33" s="744">
        <f t="shared" si="2"/>
        <v>0</v>
      </c>
      <c r="H33" s="748">
        <v>4212</v>
      </c>
      <c r="I33" s="746"/>
      <c r="J33" s="746"/>
      <c r="K33" s="746"/>
      <c r="L33" s="746"/>
      <c r="M33" s="746"/>
      <c r="N33" s="746"/>
    </row>
    <row r="34" spans="1:14" s="747" customFormat="1" ht="19.5" customHeight="1" x14ac:dyDescent="0.2">
      <c r="A34" s="482">
        <v>33</v>
      </c>
      <c r="B34" s="750" t="s">
        <v>298</v>
      </c>
      <c r="C34" s="748">
        <f>Zad.115!F6</f>
        <v>0</v>
      </c>
      <c r="D34" s="748">
        <f>Zad.115!I6</f>
        <v>0</v>
      </c>
      <c r="E34" s="743">
        <f t="shared" si="0"/>
        <v>0</v>
      </c>
      <c r="F34" s="744">
        <f t="shared" si="1"/>
        <v>0</v>
      </c>
      <c r="G34" s="744">
        <f t="shared" si="2"/>
        <v>0</v>
      </c>
      <c r="H34" s="748">
        <v>8100</v>
      </c>
      <c r="I34" s="746"/>
      <c r="J34" s="746"/>
      <c r="K34" s="746"/>
      <c r="L34" s="746"/>
      <c r="M34" s="746"/>
      <c r="N34" s="746"/>
    </row>
    <row r="35" spans="1:14" s="747" customFormat="1" ht="19.5" customHeight="1" x14ac:dyDescent="0.2">
      <c r="A35" s="482">
        <v>34</v>
      </c>
      <c r="B35" s="395" t="s">
        <v>441</v>
      </c>
      <c r="C35" s="748">
        <f>'Zad. 116'!F6</f>
        <v>0</v>
      </c>
      <c r="D35" s="748">
        <f>'Zad. 116'!I6</f>
        <v>0</v>
      </c>
      <c r="E35" s="743">
        <f t="shared" si="0"/>
        <v>0</v>
      </c>
      <c r="F35" s="744">
        <f t="shared" si="1"/>
        <v>0</v>
      </c>
      <c r="G35" s="744">
        <f t="shared" si="2"/>
        <v>0</v>
      </c>
      <c r="H35" s="748">
        <v>1296</v>
      </c>
      <c r="I35" s="746"/>
      <c r="J35" s="746"/>
      <c r="K35" s="746"/>
      <c r="L35" s="746"/>
      <c r="M35" s="746"/>
      <c r="N35" s="746"/>
    </row>
    <row r="36" spans="1:14" s="747" customFormat="1" ht="19.5" customHeight="1" x14ac:dyDescent="0.2">
      <c r="A36" s="482">
        <v>35</v>
      </c>
      <c r="B36" s="794" t="s">
        <v>303</v>
      </c>
      <c r="C36" s="751">
        <f>'Zad. 120'!F8</f>
        <v>0</v>
      </c>
      <c r="D36" s="748">
        <f>'Zad. 120'!H8</f>
        <v>0</v>
      </c>
      <c r="E36" s="743">
        <f t="shared" si="0"/>
        <v>0</v>
      </c>
      <c r="F36" s="744">
        <f t="shared" si="1"/>
        <v>0</v>
      </c>
      <c r="G36" s="744">
        <f t="shared" si="2"/>
        <v>0</v>
      </c>
      <c r="H36" s="748"/>
      <c r="I36" s="746"/>
      <c r="J36" s="746"/>
      <c r="K36" s="746"/>
      <c r="L36" s="746"/>
      <c r="M36" s="746"/>
      <c r="N36" s="746"/>
    </row>
    <row r="37" spans="1:14" s="747" customFormat="1" ht="19.5" customHeight="1" x14ac:dyDescent="0.2">
      <c r="A37" s="482">
        <v>36</v>
      </c>
      <c r="B37" s="838" t="s">
        <v>306</v>
      </c>
      <c r="C37" s="748">
        <f>'Zad. 121'!F11</f>
        <v>0</v>
      </c>
      <c r="D37" s="748">
        <f>'Zad. 121'!I11</f>
        <v>0</v>
      </c>
      <c r="E37" s="743">
        <f t="shared" si="0"/>
        <v>0</v>
      </c>
      <c r="F37" s="744">
        <f t="shared" si="1"/>
        <v>0</v>
      </c>
      <c r="G37" s="744">
        <f t="shared" si="2"/>
        <v>0</v>
      </c>
      <c r="H37" s="748"/>
      <c r="I37" s="746"/>
      <c r="J37" s="746"/>
      <c r="K37" s="746"/>
      <c r="L37" s="746"/>
      <c r="M37" s="746"/>
      <c r="N37" s="746"/>
    </row>
    <row r="38" spans="1:14" s="747" customFormat="1" ht="19.5" customHeight="1" x14ac:dyDescent="0.2">
      <c r="A38" s="482">
        <v>37</v>
      </c>
      <c r="B38" s="838" t="s">
        <v>313</v>
      </c>
      <c r="C38" s="748">
        <f>'Zad. 122'!F8</f>
        <v>0</v>
      </c>
      <c r="D38" s="748">
        <f>'Zad. 122'!I8</f>
        <v>0</v>
      </c>
      <c r="E38" s="743">
        <f t="shared" si="0"/>
        <v>0</v>
      </c>
      <c r="F38" s="744">
        <f t="shared" si="1"/>
        <v>0</v>
      </c>
      <c r="G38" s="744">
        <f t="shared" si="2"/>
        <v>0</v>
      </c>
      <c r="H38" s="748"/>
      <c r="I38" s="746"/>
      <c r="J38" s="746"/>
      <c r="K38" s="746"/>
      <c r="L38" s="746"/>
      <c r="M38" s="746"/>
      <c r="N38" s="746"/>
    </row>
    <row r="39" spans="1:14" s="747" customFormat="1" ht="19.5" customHeight="1" x14ac:dyDescent="0.2">
      <c r="A39" s="482">
        <v>38</v>
      </c>
      <c r="B39" s="838" t="s">
        <v>318</v>
      </c>
      <c r="C39" s="748">
        <f>'Zad. 123'!F12</f>
        <v>0</v>
      </c>
      <c r="D39" s="748">
        <f>'Zad. 123'!I12</f>
        <v>0</v>
      </c>
      <c r="E39" s="743">
        <f t="shared" si="0"/>
        <v>0</v>
      </c>
      <c r="F39" s="744">
        <f t="shared" si="1"/>
        <v>0</v>
      </c>
      <c r="G39" s="744">
        <f t="shared" si="2"/>
        <v>0</v>
      </c>
      <c r="H39" s="748"/>
      <c r="I39" s="746"/>
      <c r="J39" s="746"/>
      <c r="K39" s="746"/>
      <c r="L39" s="746"/>
      <c r="M39" s="746"/>
      <c r="N39" s="746"/>
    </row>
    <row r="40" spans="1:14" s="747" customFormat="1" ht="19.5" customHeight="1" x14ac:dyDescent="0.2">
      <c r="A40" s="482">
        <v>39</v>
      </c>
      <c r="B40" s="838" t="s">
        <v>326</v>
      </c>
      <c r="C40" s="748">
        <f>'Zad. 124'!F8</f>
        <v>0</v>
      </c>
      <c r="D40" s="748">
        <f>'Zad. 124'!I8</f>
        <v>0</v>
      </c>
      <c r="E40" s="743">
        <f t="shared" si="0"/>
        <v>0</v>
      </c>
      <c r="F40" s="744">
        <f t="shared" si="1"/>
        <v>0</v>
      </c>
      <c r="G40" s="744">
        <f t="shared" si="2"/>
        <v>0</v>
      </c>
      <c r="H40" s="748"/>
      <c r="I40" s="746"/>
      <c r="J40" s="746"/>
      <c r="K40" s="746"/>
      <c r="L40" s="746"/>
      <c r="M40" s="746"/>
      <c r="N40" s="746"/>
    </row>
    <row r="41" spans="1:14" s="747" customFormat="1" ht="19.5" customHeight="1" x14ac:dyDescent="0.2">
      <c r="A41" s="482">
        <v>40</v>
      </c>
      <c r="B41" s="838" t="s">
        <v>330</v>
      </c>
      <c r="C41" s="748">
        <f>'Zad. 125'!F7</f>
        <v>0</v>
      </c>
      <c r="D41" s="748">
        <f>'Zad. 125'!I7</f>
        <v>0</v>
      </c>
      <c r="E41" s="743">
        <f t="shared" si="0"/>
        <v>0</v>
      </c>
      <c r="F41" s="744">
        <f t="shared" si="1"/>
        <v>0</v>
      </c>
      <c r="G41" s="744">
        <f t="shared" si="2"/>
        <v>0</v>
      </c>
      <c r="H41" s="748"/>
      <c r="I41" s="746"/>
      <c r="J41" s="746"/>
      <c r="K41" s="746"/>
      <c r="L41" s="746"/>
      <c r="M41" s="746"/>
      <c r="N41" s="746"/>
    </row>
    <row r="42" spans="1:14" s="747" customFormat="1" ht="19.5" customHeight="1" x14ac:dyDescent="0.2">
      <c r="A42" s="482">
        <v>41</v>
      </c>
      <c r="B42" s="838" t="s">
        <v>335</v>
      </c>
      <c r="C42" s="748">
        <f>'Zad. 126'!F6</f>
        <v>0</v>
      </c>
      <c r="D42" s="748">
        <f>'Zad. 126'!I6</f>
        <v>0</v>
      </c>
      <c r="E42" s="743">
        <f t="shared" si="0"/>
        <v>0</v>
      </c>
      <c r="F42" s="744">
        <f t="shared" si="1"/>
        <v>0</v>
      </c>
      <c r="G42" s="744">
        <f t="shared" si="2"/>
        <v>0</v>
      </c>
      <c r="H42" s="748"/>
      <c r="I42" s="746"/>
      <c r="J42" s="746"/>
      <c r="K42" s="746"/>
      <c r="L42" s="746"/>
      <c r="M42" s="746"/>
      <c r="N42" s="746"/>
    </row>
    <row r="43" spans="1:14" s="747" customFormat="1" ht="19.5" customHeight="1" x14ac:dyDescent="0.2">
      <c r="A43" s="482">
        <v>42</v>
      </c>
      <c r="B43" s="838" t="s">
        <v>338</v>
      </c>
      <c r="C43" s="748">
        <f>'Zad. 127'!F6</f>
        <v>0</v>
      </c>
      <c r="D43" s="748">
        <f>'Zad. 127'!I6</f>
        <v>0</v>
      </c>
      <c r="E43" s="743">
        <f t="shared" si="0"/>
        <v>0</v>
      </c>
      <c r="F43" s="744">
        <f t="shared" si="1"/>
        <v>0</v>
      </c>
      <c r="G43" s="744">
        <f t="shared" si="2"/>
        <v>0</v>
      </c>
      <c r="H43" s="748"/>
      <c r="I43" s="746"/>
      <c r="J43" s="746"/>
      <c r="K43" s="746"/>
      <c r="L43" s="746"/>
      <c r="M43" s="746"/>
      <c r="N43" s="746"/>
    </row>
    <row r="44" spans="1:14" s="747" customFormat="1" ht="19.5" customHeight="1" x14ac:dyDescent="0.2">
      <c r="A44" s="482">
        <v>43</v>
      </c>
      <c r="B44" s="838" t="s">
        <v>341</v>
      </c>
      <c r="C44" s="748">
        <f>'Zad. 128'!F7</f>
        <v>0</v>
      </c>
      <c r="D44" s="748">
        <f>'Zad. 128'!H7</f>
        <v>0</v>
      </c>
      <c r="E44" s="743">
        <f t="shared" si="0"/>
        <v>0</v>
      </c>
      <c r="F44" s="744">
        <f t="shared" si="1"/>
        <v>0</v>
      </c>
      <c r="G44" s="744">
        <f t="shared" si="2"/>
        <v>0</v>
      </c>
      <c r="H44" s="748"/>
      <c r="I44" s="746"/>
      <c r="J44" s="746"/>
      <c r="K44" s="746"/>
      <c r="L44" s="746"/>
      <c r="M44" s="746"/>
      <c r="N44" s="746"/>
    </row>
    <row r="45" spans="1:14" s="747" customFormat="1" ht="19.5" customHeight="1" x14ac:dyDescent="0.2">
      <c r="A45" s="482">
        <v>44</v>
      </c>
      <c r="B45" s="838" t="s">
        <v>344</v>
      </c>
      <c r="C45" s="748">
        <f>'Zad. 129'!F6</f>
        <v>0</v>
      </c>
      <c r="D45" s="748">
        <f>'Zad. 129'!I6</f>
        <v>0</v>
      </c>
      <c r="E45" s="743">
        <f t="shared" si="0"/>
        <v>0</v>
      </c>
      <c r="F45" s="744">
        <f t="shared" si="1"/>
        <v>0</v>
      </c>
      <c r="G45" s="744">
        <f t="shared" si="2"/>
        <v>0</v>
      </c>
      <c r="H45" s="748"/>
      <c r="I45" s="746"/>
      <c r="J45" s="746"/>
      <c r="K45" s="746"/>
      <c r="L45" s="746"/>
      <c r="M45" s="746"/>
      <c r="N45" s="746"/>
    </row>
    <row r="46" spans="1:14" s="747" customFormat="1" ht="19.5" customHeight="1" x14ac:dyDescent="0.2">
      <c r="A46" s="482">
        <v>45</v>
      </c>
      <c r="B46" s="838" t="s">
        <v>346</v>
      </c>
      <c r="C46" s="748">
        <f>'Zad. 130'!F6</f>
        <v>0</v>
      </c>
      <c r="D46" s="748">
        <f>'Zad. 130'!I6</f>
        <v>0</v>
      </c>
      <c r="E46" s="743">
        <f t="shared" si="0"/>
        <v>0</v>
      </c>
      <c r="F46" s="744">
        <f t="shared" si="1"/>
        <v>0</v>
      </c>
      <c r="G46" s="744">
        <f t="shared" si="2"/>
        <v>0</v>
      </c>
      <c r="H46" s="748"/>
      <c r="I46" s="746"/>
      <c r="J46" s="746"/>
      <c r="K46" s="746"/>
      <c r="L46" s="746"/>
      <c r="M46" s="746"/>
      <c r="N46" s="746"/>
    </row>
    <row r="47" spans="1:14" s="747" customFormat="1" ht="19.5" customHeight="1" x14ac:dyDescent="0.2">
      <c r="A47" s="482">
        <v>46</v>
      </c>
      <c r="B47" s="838" t="s">
        <v>349</v>
      </c>
      <c r="C47" s="748">
        <f>'Zad. 131'!F8</f>
        <v>0</v>
      </c>
      <c r="D47" s="748">
        <f>'Zad. 131'!I8</f>
        <v>0</v>
      </c>
      <c r="E47" s="743">
        <f t="shared" si="0"/>
        <v>0</v>
      </c>
      <c r="F47" s="744">
        <f t="shared" si="1"/>
        <v>0</v>
      </c>
      <c r="G47" s="744">
        <f t="shared" si="2"/>
        <v>0</v>
      </c>
      <c r="H47" s="748"/>
      <c r="I47" s="746"/>
      <c r="J47" s="746"/>
      <c r="K47" s="746"/>
      <c r="L47" s="746"/>
      <c r="M47" s="746"/>
      <c r="N47" s="746"/>
    </row>
    <row r="48" spans="1:14" s="747" customFormat="1" ht="19.5" customHeight="1" x14ac:dyDescent="0.2">
      <c r="A48" s="482">
        <v>47</v>
      </c>
      <c r="B48" s="838" t="s">
        <v>354</v>
      </c>
      <c r="C48" s="748">
        <f>'Zad. 132'!F12</f>
        <v>0</v>
      </c>
      <c r="D48" s="748">
        <f>'Zad. 132'!I12</f>
        <v>0</v>
      </c>
      <c r="E48" s="743">
        <f t="shared" si="0"/>
        <v>0</v>
      </c>
      <c r="F48" s="744">
        <f t="shared" si="1"/>
        <v>0</v>
      </c>
      <c r="G48" s="744">
        <f t="shared" si="2"/>
        <v>0</v>
      </c>
      <c r="H48" s="748"/>
      <c r="I48" s="746"/>
      <c r="J48" s="746"/>
      <c r="K48" s="746"/>
      <c r="L48" s="746"/>
      <c r="M48" s="746"/>
      <c r="N48" s="746"/>
    </row>
    <row r="49" spans="1:14" s="747" customFormat="1" ht="19.5" customHeight="1" x14ac:dyDescent="0.2">
      <c r="A49" s="482">
        <v>48</v>
      </c>
      <c r="B49" s="839" t="s">
        <v>364</v>
      </c>
      <c r="C49" s="748">
        <f>'Zad. 133'!F14</f>
        <v>0</v>
      </c>
      <c r="D49" s="748">
        <f>'Zad. 133'!I14</f>
        <v>0</v>
      </c>
      <c r="E49" s="743">
        <f t="shared" si="0"/>
        <v>0</v>
      </c>
      <c r="F49" s="744">
        <f t="shared" si="1"/>
        <v>0</v>
      </c>
      <c r="G49" s="744">
        <f t="shared" si="2"/>
        <v>0</v>
      </c>
      <c r="H49" s="748"/>
      <c r="I49" s="746"/>
      <c r="J49" s="746"/>
      <c r="K49" s="746"/>
      <c r="L49" s="746"/>
      <c r="M49" s="746"/>
      <c r="N49" s="746"/>
    </row>
    <row r="50" spans="1:14" s="747" customFormat="1" ht="19.5" customHeight="1" x14ac:dyDescent="0.2">
      <c r="A50" s="482">
        <v>49</v>
      </c>
      <c r="B50" s="839" t="s">
        <v>374</v>
      </c>
      <c r="C50" s="748">
        <f>'Zad. 134'!F10</f>
        <v>0</v>
      </c>
      <c r="D50" s="748">
        <f>'Zad. 134'!I10</f>
        <v>0</v>
      </c>
      <c r="E50" s="743">
        <f t="shared" si="0"/>
        <v>0</v>
      </c>
      <c r="F50" s="744">
        <f t="shared" si="1"/>
        <v>0</v>
      </c>
      <c r="G50" s="744">
        <f t="shared" si="2"/>
        <v>0</v>
      </c>
      <c r="H50" s="748"/>
      <c r="I50" s="746"/>
      <c r="J50" s="746"/>
      <c r="K50" s="746"/>
      <c r="L50" s="746"/>
      <c r="M50" s="746"/>
      <c r="N50" s="746"/>
    </row>
    <row r="51" spans="1:14" s="747" customFormat="1" ht="19.5" customHeight="1" x14ac:dyDescent="0.2">
      <c r="A51" s="482">
        <v>50</v>
      </c>
      <c r="B51" s="839" t="s">
        <v>448</v>
      </c>
      <c r="C51" s="748">
        <f>zad.135!F6</f>
        <v>0</v>
      </c>
      <c r="D51" s="748">
        <f>zad.135!I6</f>
        <v>0</v>
      </c>
      <c r="E51" s="743">
        <f t="shared" si="0"/>
        <v>0</v>
      </c>
      <c r="F51" s="744">
        <f t="shared" si="1"/>
        <v>0</v>
      </c>
      <c r="G51" s="744">
        <f t="shared" si="2"/>
        <v>0</v>
      </c>
      <c r="H51" s="748"/>
      <c r="I51" s="746"/>
      <c r="J51" s="746"/>
      <c r="K51" s="746"/>
      <c r="L51" s="746"/>
      <c r="M51" s="746"/>
      <c r="N51" s="746"/>
    </row>
    <row r="52" spans="1:14" s="747" customFormat="1" ht="19.5" customHeight="1" x14ac:dyDescent="0.2">
      <c r="A52" s="482">
        <v>51</v>
      </c>
      <c r="B52" s="838" t="s">
        <v>377</v>
      </c>
      <c r="C52" s="748">
        <f>'zad. 1A'!F28</f>
        <v>0</v>
      </c>
      <c r="D52" s="748">
        <f>'zad. 1A'!I28</f>
        <v>0</v>
      </c>
      <c r="E52" s="743">
        <f t="shared" si="0"/>
        <v>0</v>
      </c>
      <c r="F52" s="744">
        <f t="shared" si="1"/>
        <v>0</v>
      </c>
      <c r="G52" s="744">
        <f t="shared" si="2"/>
        <v>0</v>
      </c>
      <c r="H52" s="748"/>
      <c r="I52" s="746"/>
      <c r="J52" s="746"/>
      <c r="K52" s="746"/>
      <c r="L52" s="746"/>
      <c r="M52" s="746"/>
      <c r="N52" s="746"/>
    </row>
    <row r="53" spans="1:14" s="747" customFormat="1" ht="19.5" customHeight="1" x14ac:dyDescent="0.2">
      <c r="A53" s="482">
        <v>52</v>
      </c>
      <c r="B53" s="838" t="s">
        <v>420</v>
      </c>
      <c r="C53" s="748">
        <f>'zad 2A'!F8</f>
        <v>0</v>
      </c>
      <c r="D53" s="748">
        <f>'zad 2A'!I8</f>
        <v>0</v>
      </c>
      <c r="E53" s="743">
        <f t="shared" si="0"/>
        <v>0</v>
      </c>
      <c r="F53" s="744">
        <f t="shared" si="1"/>
        <v>0</v>
      </c>
      <c r="G53" s="744">
        <f t="shared" si="2"/>
        <v>0</v>
      </c>
      <c r="H53" s="748"/>
      <c r="I53" s="746"/>
      <c r="J53" s="746"/>
      <c r="K53" s="746"/>
      <c r="L53" s="746"/>
      <c r="M53" s="746"/>
      <c r="N53" s="746"/>
    </row>
    <row r="54" spans="1:14" s="747" customFormat="1" ht="19.5" customHeight="1" x14ac:dyDescent="0.2">
      <c r="A54" s="660" t="s">
        <v>68</v>
      </c>
      <c r="B54" s="482"/>
      <c r="C54" s="752">
        <f>SUM(C2:C53)</f>
        <v>0</v>
      </c>
      <c r="D54" s="752">
        <f>SUM(D2:D53)</f>
        <v>0</v>
      </c>
      <c r="E54" s="743">
        <f>SUM(E2:E53)</f>
        <v>0</v>
      </c>
      <c r="F54" s="744">
        <f>SUM(F2:F53)</f>
        <v>0</v>
      </c>
      <c r="G54" s="744">
        <f>SUM(G2:G53)</f>
        <v>0</v>
      </c>
      <c r="H54" s="482"/>
    </row>
    <row r="55" spans="1:14" ht="27.75" customHeight="1" x14ac:dyDescent="0.2"/>
  </sheetData>
  <pageMargins left="0.23611111111111099" right="0.23611111111111099" top="0.74861111111111101" bottom="0.74861111111111101" header="0.31527777777777799" footer="0.31527777777777799"/>
  <pageSetup paperSize="9" scale="73" firstPageNumber="0" orientation="portrait" r:id="rId1"/>
  <headerFooter>
    <oddHeader>&amp;C&amp;"Times New Roman,Normalny"&amp;12&amp;A</oddHeader>
    <oddFooter>&amp;C&amp;"Times New Roman,Normalny"&amp;12Strona &amp;P</oddFooter>
  </headerFooter>
  <rowBreaks count="2" manualBreakCount="2">
    <brk id="6" max="16383" man="1"/>
    <brk id="29" max="16383" man="1"/>
  </rowBreaks>
  <colBreaks count="1" manualBreakCount="1">
    <brk id="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3029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53</vt:i4>
      </vt:variant>
      <vt:variant>
        <vt:lpstr>Zakresy nazwane</vt:lpstr>
      </vt:variant>
      <vt:variant>
        <vt:i4>4</vt:i4>
      </vt:variant>
    </vt:vector>
  </HeadingPairs>
  <TitlesOfParts>
    <vt:vector size="57" baseType="lpstr">
      <vt:lpstr>Zad.9</vt:lpstr>
      <vt:lpstr>Zad.10</vt:lpstr>
      <vt:lpstr>zad.14</vt:lpstr>
      <vt:lpstr>Zad.25</vt:lpstr>
      <vt:lpstr>Zad.34</vt:lpstr>
      <vt:lpstr>Zad.39</vt:lpstr>
      <vt:lpstr>Zad. 54</vt:lpstr>
      <vt:lpstr>Zad.60</vt:lpstr>
      <vt:lpstr>Zad.59</vt:lpstr>
      <vt:lpstr>Zad. 61</vt:lpstr>
      <vt:lpstr>Zad.65</vt:lpstr>
      <vt:lpstr>Zad.70</vt:lpstr>
      <vt:lpstr>Zad.73</vt:lpstr>
      <vt:lpstr>Zad.79</vt:lpstr>
      <vt:lpstr>Zad.85</vt:lpstr>
      <vt:lpstr>Zad.86</vt:lpstr>
      <vt:lpstr>Zad.89</vt:lpstr>
      <vt:lpstr>Zad.90</vt:lpstr>
      <vt:lpstr>Zad.92</vt:lpstr>
      <vt:lpstr>Zad.93</vt:lpstr>
      <vt:lpstr>Zad.95</vt:lpstr>
      <vt:lpstr>Zad.99</vt:lpstr>
      <vt:lpstr>Zad.100</vt:lpstr>
      <vt:lpstr>Zad.102</vt:lpstr>
      <vt:lpstr>Zad.103</vt:lpstr>
      <vt:lpstr>Zad.106</vt:lpstr>
      <vt:lpstr>Zad.108</vt:lpstr>
      <vt:lpstr>Zad.110</vt:lpstr>
      <vt:lpstr>Zad. 111</vt:lpstr>
      <vt:lpstr>Zad.112</vt:lpstr>
      <vt:lpstr>Zad.113</vt:lpstr>
      <vt:lpstr>Zad.114</vt:lpstr>
      <vt:lpstr>Zad.115</vt:lpstr>
      <vt:lpstr>Zad. 116</vt:lpstr>
      <vt:lpstr>Zad. 120</vt:lpstr>
      <vt:lpstr>Zad. 121</vt:lpstr>
      <vt:lpstr>Zad. 122</vt:lpstr>
      <vt:lpstr>Zad. 123</vt:lpstr>
      <vt:lpstr>Zad. 124</vt:lpstr>
      <vt:lpstr>Zad. 125</vt:lpstr>
      <vt:lpstr>Zad. 126</vt:lpstr>
      <vt:lpstr>Zad. 127</vt:lpstr>
      <vt:lpstr>Zad. 128</vt:lpstr>
      <vt:lpstr>Zad. 129</vt:lpstr>
      <vt:lpstr>Zad. 130</vt:lpstr>
      <vt:lpstr>Zad. 131</vt:lpstr>
      <vt:lpstr>Zad. 132</vt:lpstr>
      <vt:lpstr>Zad. 133</vt:lpstr>
      <vt:lpstr>Zad. 134</vt:lpstr>
      <vt:lpstr>zad.135</vt:lpstr>
      <vt:lpstr>zad. 1A</vt:lpstr>
      <vt:lpstr>zad 2A</vt:lpstr>
      <vt:lpstr>Zestawienie</vt:lpstr>
      <vt:lpstr>Zad.112!Obszar_wydruku</vt:lpstr>
      <vt:lpstr>Zad.79!Obszar_wydruku</vt:lpstr>
      <vt:lpstr>Zestawienie!Obszar_wydruku</vt:lpstr>
      <vt:lpstr>Zad.79!Print_Area_0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Aleksandra ASB. Błauciak</cp:lastModifiedBy>
  <cp:revision>178</cp:revision>
  <cp:lastPrinted>2020-02-14T09:32:11Z</cp:lastPrinted>
  <dcterms:created xsi:type="dcterms:W3CDTF">2017-10-11T12:17:44Z</dcterms:created>
  <dcterms:modified xsi:type="dcterms:W3CDTF">2020-02-27T08:10:02Z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